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C:\Users\victormmh\Downloads\"/>
    </mc:Choice>
  </mc:AlternateContent>
  <xr:revisionPtr revIDLastSave="0" documentId="13_ncr:1_{C9D4F2A6-7226-4684-939A-89B960D3F1D8}" xr6:coauthVersionLast="36" xr6:coauthVersionMax="47" xr10:uidLastSave="{00000000-0000-0000-0000-000000000000}"/>
  <bookViews>
    <workbookView xWindow="0" yWindow="0" windowWidth="28800" windowHeight="12210" tabRatio="864" xr2:uid="{00000000-000D-0000-FFFF-FFFF00000000}"/>
  </bookViews>
  <sheets>
    <sheet name="1.A - MODELO PLAN. ORÇAMENTARIA" sheetId="1" r:id="rId1"/>
    <sheet name="2.B - MODELO PLAN. ORÇ. INSUMOS" sheetId="2" r:id="rId2"/>
    <sheet name="2.C - MODELO PLAN. ORÇ. EQUIPAM" sheetId="3" r:id="rId3"/>
    <sheet name="3.A - FORMAÇÃO REMUNERAÇÃO" sheetId="4" r:id="rId4"/>
  </sheets>
  <calcPr calcId="191029"/>
  <extLst>
    <ext uri="GoogleSheetsCustomDataVersion2">
      <go:sheetsCustomData xmlns:go="http://customooxmlschemas.google.com/" r:id="rId8" roundtripDataChecksum="OxakUV5CrS9oWTeCK+ljKvHGenT+hf9jBT+JPXT3tK0="/>
    </ext>
  </extLst>
</workbook>
</file>

<file path=xl/calcChain.xml><?xml version="1.0" encoding="utf-8"?>
<calcChain xmlns="http://schemas.openxmlformats.org/spreadsheetml/2006/main">
  <c r="H21" i="1" l="1"/>
  <c r="H23" i="1"/>
  <c r="H24" i="1"/>
  <c r="H25" i="1"/>
  <c r="H22" i="1"/>
  <c r="H20" i="1"/>
  <c r="D132" i="3"/>
  <c r="H16" i="1"/>
  <c r="H28" i="1"/>
  <c r="H31" i="1"/>
  <c r="H33" i="1"/>
  <c r="H15" i="1"/>
  <c r="H17" i="1"/>
  <c r="H18" i="1"/>
  <c r="H12" i="1"/>
  <c r="H10" i="1"/>
  <c r="H7" i="1"/>
  <c r="H19" i="1" l="1"/>
  <c r="H27" i="1"/>
  <c r="H26" i="1" s="1"/>
  <c r="H30" i="1"/>
  <c r="H9" i="1"/>
  <c r="H8" i="1" s="1"/>
  <c r="H6" i="1"/>
  <c r="H5" i="1" s="1"/>
  <c r="B132" i="4"/>
  <c r="B130" i="4"/>
  <c r="B129" i="4"/>
  <c r="I128" i="4"/>
  <c r="B128" i="4"/>
  <c r="I127" i="4"/>
  <c r="B127" i="4"/>
  <c r="B126" i="4"/>
  <c r="H115" i="4"/>
  <c r="H113" i="4"/>
  <c r="I103" i="4"/>
  <c r="I130" i="4" s="1"/>
  <c r="H103" i="4"/>
  <c r="I88" i="4"/>
  <c r="I89" i="4" s="1"/>
  <c r="I94" i="4" s="1"/>
  <c r="I84" i="4"/>
  <c r="I83" i="4"/>
  <c r="I82" i="4"/>
  <c r="I81" i="4"/>
  <c r="I85" i="4" s="1"/>
  <c r="I93" i="4" s="1"/>
  <c r="I95" i="4" s="1"/>
  <c r="I129" i="4" s="1"/>
  <c r="I80" i="4"/>
  <c r="I79" i="4"/>
  <c r="I75" i="4"/>
  <c r="I65" i="4"/>
  <c r="I58" i="4"/>
  <c r="I49" i="4"/>
  <c r="I38" i="4"/>
  <c r="I26" i="4"/>
  <c r="I28" i="4" s="1"/>
  <c r="E13" i="4"/>
  <c r="D131" i="3"/>
  <c r="D130" i="3"/>
  <c r="D129" i="3"/>
  <c r="D128" i="3"/>
  <c r="D127" i="3"/>
  <c r="D126" i="3"/>
  <c r="D125" i="3"/>
  <c r="D124" i="3"/>
  <c r="D123" i="3"/>
  <c r="D122" i="3"/>
  <c r="D121" i="3"/>
  <c r="D120" i="3"/>
  <c r="D119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  <c r="I145" i="2"/>
  <c r="I144" i="2"/>
  <c r="F144" i="2"/>
  <c r="F143" i="2"/>
  <c r="I143" i="2" s="1"/>
  <c r="I142" i="2"/>
  <c r="F142" i="2"/>
  <c r="F141" i="2"/>
  <c r="I141" i="2" s="1"/>
  <c r="F140" i="2"/>
  <c r="I140" i="2" s="1"/>
  <c r="F139" i="2"/>
  <c r="I139" i="2" s="1"/>
  <c r="F138" i="2"/>
  <c r="I138" i="2" s="1"/>
  <c r="F137" i="2"/>
  <c r="I137" i="2" s="1"/>
  <c r="F136" i="2"/>
  <c r="I136" i="2" s="1"/>
  <c r="F135" i="2"/>
  <c r="I135" i="2" s="1"/>
  <c r="F134" i="2"/>
  <c r="I134" i="2" s="1"/>
  <c r="I133" i="2"/>
  <c r="F133" i="2"/>
  <c r="I132" i="2"/>
  <c r="F132" i="2"/>
  <c r="F131" i="2"/>
  <c r="I131" i="2" s="1"/>
  <c r="I130" i="2"/>
  <c r="F130" i="2"/>
  <c r="F129" i="2"/>
  <c r="I129" i="2" s="1"/>
  <c r="F128" i="2"/>
  <c r="I128" i="2" s="1"/>
  <c r="F127" i="2"/>
  <c r="I127" i="2" s="1"/>
  <c r="F126" i="2"/>
  <c r="I126" i="2" s="1"/>
  <c r="F125" i="2"/>
  <c r="I125" i="2" s="1"/>
  <c r="F124" i="2"/>
  <c r="I124" i="2" s="1"/>
  <c r="F123" i="2"/>
  <c r="I123" i="2" s="1"/>
  <c r="F122" i="2"/>
  <c r="I122" i="2" s="1"/>
  <c r="F121" i="2"/>
  <c r="I121" i="2" s="1"/>
  <c r="I120" i="2"/>
  <c r="F120" i="2"/>
  <c r="F119" i="2"/>
  <c r="I119" i="2" s="1"/>
  <c r="F118" i="2"/>
  <c r="I118" i="2" s="1"/>
  <c r="F117" i="2"/>
  <c r="I117" i="2" s="1"/>
  <c r="F116" i="2"/>
  <c r="I116" i="2" s="1"/>
  <c r="F115" i="2"/>
  <c r="I115" i="2" s="1"/>
  <c r="F114" i="2"/>
  <c r="I114" i="2" s="1"/>
  <c r="F113" i="2"/>
  <c r="I113" i="2" s="1"/>
  <c r="F112" i="2"/>
  <c r="I112" i="2" s="1"/>
  <c r="F111" i="2"/>
  <c r="I111" i="2" s="1"/>
  <c r="F110" i="2"/>
  <c r="I110" i="2" s="1"/>
  <c r="F109" i="2"/>
  <c r="I109" i="2" s="1"/>
  <c r="I108" i="2"/>
  <c r="F108" i="2"/>
  <c r="F107" i="2"/>
  <c r="I107" i="2" s="1"/>
  <c r="F106" i="2"/>
  <c r="I106" i="2" s="1"/>
  <c r="F105" i="2"/>
  <c r="I105" i="2" s="1"/>
  <c r="F104" i="2"/>
  <c r="I104" i="2" s="1"/>
  <c r="F103" i="2"/>
  <c r="I103" i="2" s="1"/>
  <c r="F102" i="2"/>
  <c r="I102" i="2" s="1"/>
  <c r="F101" i="2"/>
  <c r="I101" i="2" s="1"/>
  <c r="F100" i="2"/>
  <c r="I100" i="2" s="1"/>
  <c r="F99" i="2"/>
  <c r="I99" i="2" s="1"/>
  <c r="F98" i="2"/>
  <c r="I98" i="2" s="1"/>
  <c r="F97" i="2"/>
  <c r="I97" i="2" s="1"/>
  <c r="I96" i="2"/>
  <c r="F96" i="2"/>
  <c r="F95" i="2"/>
  <c r="I95" i="2" s="1"/>
  <c r="I94" i="2"/>
  <c r="F94" i="2"/>
  <c r="F93" i="2"/>
  <c r="I93" i="2" s="1"/>
  <c r="F92" i="2"/>
  <c r="I92" i="2" s="1"/>
  <c r="F91" i="2"/>
  <c r="I91" i="2" s="1"/>
  <c r="F90" i="2"/>
  <c r="I90" i="2" s="1"/>
  <c r="F89" i="2"/>
  <c r="I89" i="2" s="1"/>
  <c r="F88" i="2"/>
  <c r="I88" i="2" s="1"/>
  <c r="F87" i="2"/>
  <c r="I87" i="2" s="1"/>
  <c r="F86" i="2"/>
  <c r="I86" i="2" s="1"/>
  <c r="F85" i="2"/>
  <c r="I85" i="2" s="1"/>
  <c r="I84" i="2"/>
  <c r="F84" i="2"/>
  <c r="F83" i="2"/>
  <c r="I83" i="2" s="1"/>
  <c r="I82" i="2"/>
  <c r="F82" i="2"/>
  <c r="F81" i="2"/>
  <c r="I81" i="2" s="1"/>
  <c r="F80" i="2"/>
  <c r="I80" i="2" s="1"/>
  <c r="F79" i="2"/>
  <c r="I79" i="2" s="1"/>
  <c r="F78" i="2"/>
  <c r="I78" i="2" s="1"/>
  <c r="F77" i="2"/>
  <c r="I77" i="2" s="1"/>
  <c r="F76" i="2"/>
  <c r="I76" i="2" s="1"/>
  <c r="F75" i="2"/>
  <c r="I75" i="2" s="1"/>
  <c r="F74" i="2"/>
  <c r="I74" i="2" s="1"/>
  <c r="F73" i="2"/>
  <c r="I73" i="2" s="1"/>
  <c r="I72" i="2"/>
  <c r="F72" i="2"/>
  <c r="F71" i="2"/>
  <c r="I71" i="2" s="1"/>
  <c r="I70" i="2"/>
  <c r="F70" i="2"/>
  <c r="F69" i="2"/>
  <c r="I69" i="2" s="1"/>
  <c r="F68" i="2"/>
  <c r="I68" i="2" s="1"/>
  <c r="F67" i="2"/>
  <c r="I67" i="2" s="1"/>
  <c r="F66" i="2"/>
  <c r="I66" i="2" s="1"/>
  <c r="F65" i="2"/>
  <c r="I65" i="2" s="1"/>
  <c r="F64" i="2"/>
  <c r="I64" i="2" s="1"/>
  <c r="I63" i="2"/>
  <c r="F63" i="2"/>
  <c r="F62" i="2"/>
  <c r="I62" i="2" s="1"/>
  <c r="F61" i="2"/>
  <c r="I61" i="2" s="1"/>
  <c r="I60" i="2"/>
  <c r="F60" i="2"/>
  <c r="F59" i="2"/>
  <c r="I59" i="2" s="1"/>
  <c r="F58" i="2"/>
  <c r="I58" i="2" s="1"/>
  <c r="F57" i="2"/>
  <c r="I57" i="2" s="1"/>
  <c r="F56" i="2"/>
  <c r="I56" i="2" s="1"/>
  <c r="F55" i="2"/>
  <c r="I55" i="2" s="1"/>
  <c r="F54" i="2"/>
  <c r="I54" i="2" s="1"/>
  <c r="F53" i="2"/>
  <c r="I53" i="2" s="1"/>
  <c r="F52" i="2"/>
  <c r="I52" i="2" s="1"/>
  <c r="F51" i="2"/>
  <c r="I51" i="2" s="1"/>
  <c r="F50" i="2"/>
  <c r="I50" i="2" s="1"/>
  <c r="F49" i="2"/>
  <c r="I49" i="2" s="1"/>
  <c r="I48" i="2"/>
  <c r="F48" i="2"/>
  <c r="F47" i="2"/>
  <c r="I47" i="2" s="1"/>
  <c r="I46" i="2"/>
  <c r="F46" i="2"/>
  <c r="F45" i="2"/>
  <c r="I45" i="2" s="1"/>
  <c r="F44" i="2"/>
  <c r="I44" i="2" s="1"/>
  <c r="F43" i="2"/>
  <c r="I43" i="2" s="1"/>
  <c r="F42" i="2"/>
  <c r="I42" i="2" s="1"/>
  <c r="F41" i="2"/>
  <c r="I41" i="2" s="1"/>
  <c r="F40" i="2"/>
  <c r="I40" i="2" s="1"/>
  <c r="F39" i="2"/>
  <c r="I39" i="2" s="1"/>
  <c r="F38" i="2"/>
  <c r="I38" i="2" s="1"/>
  <c r="F37" i="2"/>
  <c r="I37" i="2" s="1"/>
  <c r="I36" i="2"/>
  <c r="F36" i="2"/>
  <c r="F35" i="2"/>
  <c r="I35" i="2" s="1"/>
  <c r="F34" i="2"/>
  <c r="I34" i="2" s="1"/>
  <c r="F33" i="2"/>
  <c r="I33" i="2" s="1"/>
  <c r="F32" i="2"/>
  <c r="I32" i="2" s="1"/>
  <c r="F31" i="2"/>
  <c r="I31" i="2" s="1"/>
  <c r="F30" i="2"/>
  <c r="I30" i="2" s="1"/>
  <c r="F29" i="2"/>
  <c r="I29" i="2" s="1"/>
  <c r="F28" i="2"/>
  <c r="I28" i="2" s="1"/>
  <c r="F27" i="2"/>
  <c r="I27" i="2" s="1"/>
  <c r="F26" i="2"/>
  <c r="I26" i="2" s="1"/>
  <c r="F25" i="2"/>
  <c r="I25" i="2" s="1"/>
  <c r="I24" i="2"/>
  <c r="F24" i="2"/>
  <c r="F23" i="2"/>
  <c r="I23" i="2" s="1"/>
  <c r="F22" i="2"/>
  <c r="I22" i="2" s="1"/>
  <c r="F21" i="2"/>
  <c r="I21" i="2" s="1"/>
  <c r="F20" i="2"/>
  <c r="I20" i="2" s="1"/>
  <c r="F19" i="2"/>
  <c r="I19" i="2" s="1"/>
  <c r="F18" i="2"/>
  <c r="I18" i="2" s="1"/>
  <c r="F17" i="2"/>
  <c r="I17" i="2" s="1"/>
  <c r="F16" i="2"/>
  <c r="I16" i="2" s="1"/>
  <c r="F15" i="2"/>
  <c r="I15" i="2" s="1"/>
  <c r="F14" i="2"/>
  <c r="I14" i="2" s="1"/>
  <c r="F13" i="2"/>
  <c r="I13" i="2" s="1"/>
  <c r="I12" i="2"/>
  <c r="F12" i="2"/>
  <c r="F11" i="2"/>
  <c r="I11" i="2" s="1"/>
  <c r="F10" i="2"/>
  <c r="I10" i="2" s="1"/>
  <c r="F9" i="2"/>
  <c r="I9" i="2" s="1"/>
  <c r="F8" i="2"/>
  <c r="I8" i="2" s="1"/>
  <c r="F7" i="2"/>
  <c r="I7" i="2" s="1"/>
  <c r="F6" i="2"/>
  <c r="I6" i="2" s="1"/>
  <c r="F5" i="2"/>
  <c r="I5" i="2" s="1"/>
  <c r="F4" i="2"/>
  <c r="I4" i="2" s="1"/>
  <c r="F3" i="2"/>
  <c r="I3" i="2" s="1"/>
  <c r="F2" i="2"/>
  <c r="I2" i="2" s="1"/>
  <c r="H32" i="1" l="1"/>
  <c r="H29" i="1" s="1"/>
  <c r="H11" i="1"/>
  <c r="H14" i="1"/>
  <c r="H13" i="1" s="1"/>
  <c r="I32" i="4"/>
  <c r="I126" i="4" s="1"/>
  <c r="I131" i="4" s="1"/>
  <c r="H34" i="1" l="1"/>
  <c r="I107" i="4"/>
  <c r="I108" i="4" l="1"/>
  <c r="I118" i="4" l="1"/>
  <c r="I120" i="4" s="1"/>
  <c r="I112" i="4" l="1"/>
  <c r="I122" i="4"/>
  <c r="I110" i="4"/>
  <c r="I113" i="4" s="1"/>
  <c r="I132" i="4" s="1"/>
  <c r="I133" i="4" s="1"/>
  <c r="I111" i="4"/>
  <c r="B155" i="4" l="1"/>
  <c r="I148" i="4"/>
  <c r="C137" i="4"/>
  <c r="G137" i="4" s="1"/>
  <c r="I137" i="4" s="1"/>
  <c r="I143" i="4" s="1"/>
  <c r="I149" i="4" s="1"/>
  <c r="C157" i="4" l="1"/>
  <c r="I150" i="4"/>
  <c r="I151" i="4" s="1"/>
  <c r="C158" i="4" s="1"/>
</calcChain>
</file>

<file path=xl/sharedStrings.xml><?xml version="1.0" encoding="utf-8"?>
<sst xmlns="http://schemas.openxmlformats.org/spreadsheetml/2006/main" count="1091" uniqueCount="552">
  <si>
    <t>MÊS</t>
  </si>
  <si>
    <t>MAO-DE-OBRA DE JARDINEIRO,INCLUSIVE ENCARGOS SOCIAIS</t>
  </si>
  <si>
    <t>H</t>
  </si>
  <si>
    <t>TOTAL</t>
  </si>
  <si>
    <t>ESPECIFICAÇÃO</t>
  </si>
  <si>
    <t>PERÍODICIDADE</t>
  </si>
  <si>
    <t>QTD</t>
  </si>
  <si>
    <t>Repetições</t>
  </si>
  <si>
    <t>UND</t>
  </si>
  <si>
    <t>QTD Anual</t>
  </si>
  <si>
    <t>Fornecimento</t>
  </si>
  <si>
    <t>Valor Unitário</t>
  </si>
  <si>
    <t>Custo Anual</t>
  </si>
  <si>
    <t xml:space="preserve">Recipiente produção de mudas 10x18 </t>
  </si>
  <si>
    <t>mês</t>
  </si>
  <si>
    <t>Milheiros</t>
  </si>
  <si>
    <t>Mensal</t>
  </si>
  <si>
    <t>Recipiente produção de mudas 15x24</t>
  </si>
  <si>
    <t>Areia lavada  m ³</t>
  </si>
  <si>
    <t>m³</t>
  </si>
  <si>
    <t>Barro (argila) m ³</t>
  </si>
  <si>
    <t>Esterco (preferencial bovino) m ³</t>
  </si>
  <si>
    <t>Tela Sombrite 70% 3 m altura rolo 50 m</t>
  </si>
  <si>
    <t>ano</t>
  </si>
  <si>
    <t>Rolo</t>
  </si>
  <si>
    <t>Anual</t>
  </si>
  <si>
    <t xml:space="preserve">Tela Sombrite 50% 3 m altura rolo 50 m </t>
  </si>
  <si>
    <t>Bobina roçadeira</t>
  </si>
  <si>
    <t>Und</t>
  </si>
  <si>
    <t>Sob Demanda</t>
  </si>
  <si>
    <t>Combustível (gasolina) litro</t>
  </si>
  <si>
    <t xml:space="preserve"> mês</t>
  </si>
  <si>
    <t>litros</t>
  </si>
  <si>
    <t>Diesel (gerador)</t>
  </si>
  <si>
    <t>Oleo 2 tempos frascos de 500 ml</t>
  </si>
  <si>
    <t>Frasco 500 ml</t>
  </si>
  <si>
    <t>Óleo lubrificante para corrente 1L</t>
  </si>
  <si>
    <t>Lts</t>
  </si>
  <si>
    <t>Vermiculita Expandida Fina</t>
  </si>
  <si>
    <t>kg</t>
  </si>
  <si>
    <t>Cal Virgem Puro Para Calda Bordalesa Desinfecção Saco 20 Kg</t>
  </si>
  <si>
    <t>Saco</t>
  </si>
  <si>
    <t>Enxofre Em Pó Puro Amarelo Ouro Flor Pecuário saco com 25kg</t>
  </si>
  <si>
    <t>Adjuvante com ação espelhante adesivo siliconado, 100% trisiloxano para pulverização litro</t>
  </si>
  <si>
    <t>Garrafa 1L</t>
  </si>
  <si>
    <t>Adubo NPK 15-10-15 saco 25 kg</t>
  </si>
  <si>
    <t>NPK 04 14 08 sacos 25kg 04% Nitrogênio (N); 14% Fósforo; 08% Potássio; 11% Cálcio (Ca); 9% Enxofre (S)</t>
  </si>
  <si>
    <t>Formicida BioIsca uso aprovado para agricultura orgânica saco de 500 g</t>
  </si>
  <si>
    <t>Saco 500g</t>
  </si>
  <si>
    <t>Formicida pó caixa c/1 kg</t>
  </si>
  <si>
    <t>Kg</t>
  </si>
  <si>
    <t>Polvilhador para aplicação de formicida pó</t>
  </si>
  <si>
    <t>Óleo Nem Puro Orgânico Repelente 1 Litro</t>
  </si>
  <si>
    <t>Lata 1L</t>
  </si>
  <si>
    <t>Sulfato de Cobre Adubo Solúvel Solução Nutritiva – saco de 500g</t>
  </si>
  <si>
    <t>Peneira malha 6</t>
  </si>
  <si>
    <t>Cinta reboque 10 Toneladas com manilha, 6 metros</t>
  </si>
  <si>
    <t>Garrafa termica 5L</t>
  </si>
  <si>
    <t>Elastico extensor para bagageiro, 3 metros</t>
  </si>
  <si>
    <t>Lâmpada LED 15w</t>
  </si>
  <si>
    <t>Carburador roçadeira Stihl FS 290</t>
  </si>
  <si>
    <t>Eixo flexivel roçadeira Stihl FS 220</t>
  </si>
  <si>
    <t>Carretel de corte nylon FS 220</t>
  </si>
  <si>
    <t>Carretel de corte nylon FS 290</t>
  </si>
  <si>
    <t>Fio para roçadeira 3mm quadrado</t>
  </si>
  <si>
    <t>m</t>
  </si>
  <si>
    <t>Vassourão 40 cm com cabo</t>
  </si>
  <si>
    <t>Bateria de Caminhão 220ah 12v 220pd</t>
  </si>
  <si>
    <t>bianual</t>
  </si>
  <si>
    <t>Mangueira 3/4", PVC flexível. Lonada. Resistência de pressões até 6 bar rolo c/100 m</t>
  </si>
  <si>
    <t>Rolo 100m</t>
  </si>
  <si>
    <t>Bico de latão alta pressão para mangueira 3/4</t>
  </si>
  <si>
    <t>Tela Ciranda largura padrão 1,20 m, gramatura 1,0 para barro</t>
  </si>
  <si>
    <t>Placas de PVC para idemtificação de mudas 30 cm</t>
  </si>
  <si>
    <t>Estojo de primeiros socorros</t>
  </si>
  <si>
    <t>Acido sulfurico 1 N 1000 ml</t>
  </si>
  <si>
    <t>Acido sulfurico 2 N 1000ml</t>
  </si>
  <si>
    <t xml:space="preserve">Alcool etilico 95% PA (0,91) 1000 ml </t>
  </si>
  <si>
    <t>Cloreto de Trifeniltetrazolico 2,3,5  pct 25 g</t>
  </si>
  <si>
    <t>Pacote 25g</t>
  </si>
  <si>
    <t xml:space="preserve">Filtro rápido Fr 500 ml  </t>
  </si>
  <si>
    <t xml:space="preserve">Fosfato de Potássio Dibasico P.A. 500 g </t>
  </si>
  <si>
    <t>Pacote 500g</t>
  </si>
  <si>
    <t>Fosfato de potássio monob. P.A. 500 g</t>
  </si>
  <si>
    <t xml:space="preserve">Fosfato de Sódio Dbasico P.A. ACS 500 g </t>
  </si>
  <si>
    <t>Fosfato de Sódio monob. Crist P.A.-ACS  500 g</t>
  </si>
  <si>
    <t>Hidroxido de Sódio 1N  1000 ml</t>
  </si>
  <si>
    <t xml:space="preserve">Hipoclorito de Sódio  SOl 5-6 % P.A. 500 ml </t>
  </si>
  <si>
    <t>Nitrato de potássio KNO 500 ml</t>
  </si>
  <si>
    <t>Nitrato de sódio  500g</t>
  </si>
  <si>
    <t xml:space="preserve">Reagente para medir PH frasco com 30 ml (vermelho fenol) </t>
  </si>
  <si>
    <t>Frasco 30ml</t>
  </si>
  <si>
    <t>Sílica gel 2 a 4 mm ou 4 a 8mm para dessecador kg</t>
  </si>
  <si>
    <t>Sulfato de aluminio e potássio  ALK (SO4) 212 H2O  500 g</t>
  </si>
  <si>
    <t>Ácido giberélico pact 25 gramas</t>
  </si>
  <si>
    <t>Facão terçado 23" com bainha</t>
  </si>
  <si>
    <t>Pá reta com cabo de madeira 120cm</t>
  </si>
  <si>
    <t>Enxada estreita com cabo de madeira 1,5m</t>
  </si>
  <si>
    <t>Enxada larga (3,0) com cabo de 145 cm</t>
  </si>
  <si>
    <t>Enxadão largo pesado com cabo de madeira de 150 cm</t>
  </si>
  <si>
    <t>Facão terçado 17" com bainha</t>
  </si>
  <si>
    <t>Foice gavião sem cabo</t>
  </si>
  <si>
    <t>Machado 3,5 libras com cabo de 95 cm</t>
  </si>
  <si>
    <t>Pá de bico com cabo de madeira 120cm</t>
  </si>
  <si>
    <t>Serrote de poda com cabo</t>
  </si>
  <si>
    <t>Tesoura p/ poda em aço forjado (20,5 cm)</t>
  </si>
  <si>
    <t xml:space="preserve">Arame queimado kg </t>
  </si>
  <si>
    <t>Vassoura de lata para folhas com cabo.</t>
  </si>
  <si>
    <t xml:space="preserve">Cavadeira reta de ferro </t>
  </si>
  <si>
    <t xml:space="preserve">Tesoura para corte de metal </t>
  </si>
  <si>
    <t xml:space="preserve">Chapa de metal em aço galvanizado 0,5 x 1 m              </t>
  </si>
  <si>
    <t>Misturador magnético de ptfe de tamanho misto Barra de agitação Cor branca 1-3,5 cm pacote com 7 unidades</t>
  </si>
  <si>
    <t>Barra Magnética Recoberta Teflon Octogonal com Anel Central (Ø 0,9 x C.2,5cm)</t>
  </si>
  <si>
    <t>Pegador (Pescador) de Barras Magnéticas em Polipropileno 10x330mm</t>
  </si>
  <si>
    <t>Lamparina à Álcool em Vidro com Tampa</t>
  </si>
  <si>
    <t>und</t>
  </si>
  <si>
    <t>Cabo de aço 06 mm 1X19 Aa Inox 316 Por metro</t>
  </si>
  <si>
    <t>Cabo de aço 10m 1/8 3,2mm galvanizado sem revestimento</t>
  </si>
  <si>
    <t>Serrote podador sem cabo</t>
  </si>
  <si>
    <t>Papel para germinação Mata Borrão 0,250 kg 10,5 x10, 5 cm. Pacote 3 milheiros</t>
  </si>
  <si>
    <t>Pacote</t>
  </si>
  <si>
    <t>Papel germitest pH neutro formato 28x38 cm (1000 fls)</t>
  </si>
  <si>
    <t xml:space="preserve">Avental branco em plástico em PVC 0,70 X 1,20 cm </t>
  </si>
  <si>
    <t>Bandeja polietileno plástico 53 x 37 x 8 cm</t>
  </si>
  <si>
    <t>Bandeja polietileno plástico 20 cm 30 cm 6 cm 2,5lt</t>
  </si>
  <si>
    <t xml:space="preserve">Bandeja polietileno plástico 40 cm  30cm 12 cm </t>
  </si>
  <si>
    <t>Pera Pipetadora 3 Vias Em Borracha</t>
  </si>
  <si>
    <t>Pisseta em Polietileno Translucido e Graduado em Silkscreen (500ml)</t>
  </si>
  <si>
    <t>Relógio Despertador de 0 a 60 min.</t>
  </si>
  <si>
    <t>Luva de látex para procedimentos com pó - tam. M - (cx 100 unidades)</t>
  </si>
  <si>
    <t>Óleo imersão para microscopia (100ml)</t>
  </si>
  <si>
    <t>Caixa Porta Lâminas Em Plástico Para Até 100 Lâminas</t>
  </si>
  <si>
    <t>Escova Lavagem Vidraria Ø15mm x 85mm comp 255mm x 25mm</t>
  </si>
  <si>
    <t>Escova para Lavagem Comprimento Total 19,5 cm d.1,2cm</t>
  </si>
  <si>
    <t>Kit máscaras PFF-2(S) Azul descartáveis de proteção facial com 5 camadas e clip nasal - cx 20 unidades</t>
  </si>
  <si>
    <t>Frasco reagente graduado em vidro com tampa azul cap, 500 ml</t>
  </si>
  <si>
    <t>Frasco reagente graduado em vidro com tampa azul cap, 1000 ml</t>
  </si>
  <si>
    <t>Balão volumétrico de vidro com tampa 10 ml</t>
  </si>
  <si>
    <t>Balão volumétrico de vidro com tampa 100 ml</t>
  </si>
  <si>
    <t>Balão volumétrico de vidro com tampa 1000 ml</t>
  </si>
  <si>
    <t>Balão volumétrico de vidro com tampa 25 ml</t>
  </si>
  <si>
    <t>Balão volumétrico de vidro com tampa 500 ml</t>
  </si>
  <si>
    <t>Balde Plástico 8 Litros Graduado Em Pp Com Alça</t>
  </si>
  <si>
    <t>Lâminas para Microscopia (26x76mm, cx  c/50 unidades, lisa)</t>
  </si>
  <si>
    <t>Caixa</t>
  </si>
  <si>
    <t>Lamínulas de Alta Qualidade em Vidro para Microscopia (100 peças, 24x60mm)</t>
  </si>
  <si>
    <t>Bastão Agitador De Vidro 10x300mm</t>
  </si>
  <si>
    <t>Kit c/ 40 Concha Plástica Para Cereais Pequena 100ml</t>
  </si>
  <si>
    <t>kit</t>
  </si>
  <si>
    <t xml:space="preserve">Jogo com 3 Espátulas Rígidas Profissionais Cabo Madeira </t>
  </si>
  <si>
    <t>Jogo</t>
  </si>
  <si>
    <t>Saco plástico transparente resistente cap 15 kg de 45 x 90 x 0,13 (sc c/115 un)</t>
  </si>
  <si>
    <t xml:space="preserve">Caixa plástica  - bandeja plástca em polipropileno  (PP) 7 litros sem tampa </t>
  </si>
  <si>
    <t>Barrilete PVC branco rígido, c/mangueira graduada tampa móvel,torneira plástica p/escoamento,50 litros</t>
  </si>
  <si>
    <t xml:space="preserve">Prego de cobre 17 x 27 </t>
  </si>
  <si>
    <t>Fita adesiva rolo de 44 mm x 45 m</t>
  </si>
  <si>
    <t>rolo</t>
  </si>
  <si>
    <t>Corda de algodão 5 mm kg =76 m</t>
  </si>
  <si>
    <t xml:space="preserve">Corda de 2 mm </t>
  </si>
  <si>
    <t>Corda Semi Estática 10,5mm K2 m rolo c/50 m</t>
  </si>
  <si>
    <t xml:space="preserve">Corda de seda de 8 mm  m </t>
  </si>
  <si>
    <t>Corda de seda de 10 mm m</t>
  </si>
  <si>
    <t>Cordelete 5 mm x 6 m rolo</t>
  </si>
  <si>
    <t>Malha Rápida Oval 8mm Em Aço 30kn</t>
  </si>
  <si>
    <t>Lanterna de led recarregável</t>
  </si>
  <si>
    <t>Luva de rapel rapide (par) G</t>
  </si>
  <si>
    <t>Fita de Anel 60 cm</t>
  </si>
  <si>
    <t>Fita de Anel 80 cm</t>
  </si>
  <si>
    <t>Fita de Anel 100 cm</t>
  </si>
  <si>
    <t xml:space="preserve">Fita de anel 120 cm </t>
  </si>
  <si>
    <t xml:space="preserve">Fita de Anel 150 cm </t>
  </si>
  <si>
    <t xml:space="preserve">Estilingues </t>
  </si>
  <si>
    <t>Chumbo de pesca 60 g  cada</t>
  </si>
  <si>
    <t>Linha de pesca 0,60 mm rolo</t>
  </si>
  <si>
    <t>Caixa Plastica Gerbox com tampa</t>
  </si>
  <si>
    <t>Lâmina de bisturi em Aço Carbono descartável caixa</t>
  </si>
  <si>
    <t>caixa</t>
  </si>
  <si>
    <t>Lâmpada Fluorescente tubular de 20 Wats (para o germinador de sementes)</t>
  </si>
  <si>
    <t>Pilha recarregável 2700 mah</t>
  </si>
  <si>
    <t>Bobina sacola plástica transparente 25 x 35 c/1000</t>
  </si>
  <si>
    <t>Lona para cobertura 7 x 6 m – 170 micras cor azul</t>
  </si>
  <si>
    <t>Lima com cabo, Encartelada 8" para amolar enxada e foice</t>
  </si>
  <si>
    <t>Pedra Afiar Tipo Canoa 230x35x12mm</t>
  </si>
  <si>
    <t>Arame Recozido Trançado 1,24mm 1kg</t>
  </si>
  <si>
    <t>Papel Sulfite A4 - 75g-500-folhas</t>
  </si>
  <si>
    <t>resma</t>
  </si>
  <si>
    <t>Lâmpada halógena 100 Wats (para Estufa de secagem de sementes)</t>
  </si>
  <si>
    <t>Roda completa Para Carrinho De Mão Pneu Com Câmara</t>
  </si>
  <si>
    <t>CUSTO UNIT.</t>
  </si>
  <si>
    <t>CUSTO TOTAL</t>
  </si>
  <si>
    <t>QTD BESEF</t>
  </si>
  <si>
    <t>QTD HFCSL</t>
  </si>
  <si>
    <t>QTD HFGUA</t>
  </si>
  <si>
    <t>QTD HFCAN</t>
  </si>
  <si>
    <t>QTD FLOEJZ</t>
  </si>
  <si>
    <t>QTD UCs</t>
  </si>
  <si>
    <t>Bomba De Água Ap-2r autoaspirante 1 cv Bivolt</t>
  </si>
  <si>
    <t>Cabo telescópico de aluminio, ajustavel de 2, 5m até 7,0 m.</t>
  </si>
  <si>
    <t>Furadeira Impacto Profissional 710w 16mm 3200rpm 110v</t>
  </si>
  <si>
    <t>Furadeira de impacto 450W - 127V</t>
  </si>
  <si>
    <t>Lavadora de alta pressão Lava Jato 1800w 127v P/ Limpeza</t>
  </si>
  <si>
    <t>Betoneira com Kit de segurança 400 litros motor bifásico 2CV c/ correia em V pintura eletrostática</t>
  </si>
  <si>
    <t>Escarificador mecânico de sementes - acionado motor 1/3 hp - montagem flutuante, chave on/off -127V</t>
  </si>
  <si>
    <t>Balança comercial digital 50 Kg / 5g - 127V</t>
  </si>
  <si>
    <t>Balança eletrônica com precisão de 0,1 6</t>
  </si>
  <si>
    <t xml:space="preserve">Balança de bancada 15 Kg com cabo conversor </t>
  </si>
  <si>
    <t>Balança de pé</t>
  </si>
  <si>
    <t>Balança Analítica 220g Divisão 0,1mg (0,0001g) bivolt</t>
  </si>
  <si>
    <t>Serra mármore cortadora de piso 1200W -127V</t>
  </si>
  <si>
    <t>Serra de Mesa 250mm 2000W com Disco - 220V</t>
  </si>
  <si>
    <t>Serra Tico Tico GST-75E 710W - 127V</t>
  </si>
  <si>
    <t>Desempenadeira 1800 x 350mm com 3 Facas Motor 3CV 2P Trifásico</t>
  </si>
  <si>
    <t>ROÇADEIRA FS-220- DM305MM/12"-4119-200-0032</t>
  </si>
  <si>
    <t>Moto podador com c/ lança telescópica com alcance de 6m motor a gasolina 2T</t>
  </si>
  <si>
    <t>SOPRADOR COSTAL BR 600- 4282-200-0026</t>
  </si>
  <si>
    <t>Serrote podador para galhos altos, c/ lâmina em aço carbono flexível e comprimento da lâmina de 11,5"/290 mm</t>
  </si>
  <si>
    <t>Equipamento para subir em coqueiros (palmeiras) com banco</t>
  </si>
  <si>
    <t>Seladora para saco plástico manual, 30 cm 300W-127V</t>
  </si>
  <si>
    <t>Desumidificador de ambiente de até 150m3, com capacidade minima de desumidificação de 12L/dia</t>
  </si>
  <si>
    <t>Termohigrômetro digital de mesa</t>
  </si>
  <si>
    <t xml:space="preserve">Escada Extensível  32 degraus úteis 5,75x 9,9 fibra de vidro e degraus tipo “D” alumínio c/ frisos antiderrapantes </t>
  </si>
  <si>
    <t>Escada multifuncional articulada alumínio 12 degraus</t>
  </si>
  <si>
    <t>Concha em Aço Inox Tipo Cereais  250 g</t>
  </si>
  <si>
    <t>Concha em Aço Inox Tipo Cereais 500 g</t>
  </si>
  <si>
    <t>Concha em Aço Inox Tipo Cereais 100 g</t>
  </si>
  <si>
    <t>Kit com 12pcs Aço Inoxidável Colher Espátula/laboratório</t>
  </si>
  <si>
    <t>Copo em Aço Inox Cap. 280mL Diam. 8,0 cm. Prof. 9,0 cm</t>
  </si>
  <si>
    <t>Peneira (Tamis) Granulométrica em Aço Inox Tyler 10 Tam.  5x2. in ( polegadas) Diam. ±127mm</t>
  </si>
  <si>
    <t>Peneira (Tamis) Granulométrica em Aço Inox Tyler 5 Tam.  5x2. in (polegadas) Diam. ±127mm</t>
  </si>
  <si>
    <t>Peneira (Tamis) Granulométrica em Aço Inox Tyler 7 Tamanho: 5x2. in ( polegadas) Diam. ±127mm</t>
  </si>
  <si>
    <t>Peneira (Tamis) Granulométrica em Aço Inox Tyler 9 Tam.  5x2. in (polegadas) Diam. ±127mm</t>
  </si>
  <si>
    <t xml:space="preserve">Peneira (Tamis) Granulométrica em Aço Inox Tyler 6 </t>
  </si>
  <si>
    <t>Peso Padrão em Aço Inox F1 - 200g Com Certificado RBC - Com Estojo</t>
  </si>
  <si>
    <t>Pinça  inox Anatômica Dente de Rato 12 Cm - 0176</t>
  </si>
  <si>
    <t>Pinça Aço Inox Antimagnético Ponta Curva 125mm</t>
  </si>
  <si>
    <t>Pinça de Aço Inox HI05 c/ Luz De Led Acoplada e espelho</t>
  </si>
  <si>
    <t>Pinça inox Mecânica Curva Fina 160mm</t>
  </si>
  <si>
    <t>Pinça inox reta ponta de agulha</t>
  </si>
  <si>
    <t>Pinça P/ Cadinho com Ponta Curva Aço Inox 15 Cm</t>
  </si>
  <si>
    <t xml:space="preserve">Refrigerador Frost Free Branco - 375L </t>
  </si>
  <si>
    <t>Estufa analógica de esterilização e secagem 180 l, medidas 50 x 60 x 60 cm (A-L-P) (1un.)</t>
  </si>
  <si>
    <t xml:space="preserve">Estufa de madeira aquecimento p/lâmpadas </t>
  </si>
  <si>
    <t>Guincho alavanca tifor com capacidade para 3,2 ton</t>
  </si>
  <si>
    <t>Tifor Guincho de Alavanca 3200 kg x 20mts</t>
  </si>
  <si>
    <t>Maçarico à gás, lança chamas, com mangueira para acoplamento em botijão de gás.</t>
  </si>
  <si>
    <t>Estabilizador de voltagem bivolt, 8 tomadas, 1000VA</t>
  </si>
  <si>
    <t>Suporte giratório para pipetas em polipropileno para 12 pipetas</t>
  </si>
  <si>
    <t>Cadinho de Alumínio 30ml diâmetro 37mm altura 38mm</t>
  </si>
  <si>
    <t>Escorredor Fixo Aço Inox 65X50cm com 28 Pinos em PP 12X1cm</t>
  </si>
  <si>
    <t>Fundo para Peneira em Aço Inox (5x2. pol. Diâm. ±127mm)</t>
  </si>
  <si>
    <t>Lava olhos de Emergência com Suporte e Espelho</t>
  </si>
  <si>
    <t xml:space="preserve">Hipsômetro Laser Pf3 – 800 m </t>
  </si>
  <si>
    <t>Banco alto em madeira maciça 70 cm de altura e 20 de diâmetro com acabamento em verniz poliuretano</t>
  </si>
  <si>
    <t>Ar condicionado para a câmara fria 12.000 BTUs</t>
  </si>
  <si>
    <t xml:space="preserve">Tampa para Peneira em Aço Inox  </t>
  </si>
  <si>
    <t xml:space="preserve">Agitador Magnético com Aquecimento </t>
  </si>
  <si>
    <t>Condutivímetro de Bancada Microprocessado Bivolt</t>
  </si>
  <si>
    <t>Cronômetro Digital com Alarme (Timer Digital)</t>
  </si>
  <si>
    <t xml:space="preserve">Deionizador MOD1800 50L/H </t>
  </si>
  <si>
    <t>Medidor de pH de Bancada Microprocessado Bivolt Ref. PG 1800</t>
  </si>
  <si>
    <t>Termômetro de Máxima e Mínima -40ºC+50ºC</t>
  </si>
  <si>
    <t>Termômetro Digital Tipo Espeto -50+300°C Branco e Laranja</t>
  </si>
  <si>
    <t>Termometro estufa -10+260 HG</t>
  </si>
  <si>
    <t xml:space="preserve">Termometro geladeira tipo Bastão </t>
  </si>
  <si>
    <t>Termômetro Químico Escala Externa Líquido Vermelho -10+110º</t>
  </si>
  <si>
    <t>Pipeta manual monocanal, pistão em aço inox vol. 0,1 a 2 microlitro</t>
  </si>
  <si>
    <t>Pipeta manual monocanal, pistão em aço inox vol. 0,5 a 10 microlitro</t>
  </si>
  <si>
    <t>Pipeta manual monocanal , pistão em aço inox vol. 20 a 200 microlitro</t>
  </si>
  <si>
    <t>Pipeta manual monocanal , pistão em aço inox vol. 100 a 1000 microlitro</t>
  </si>
  <si>
    <t>Pipeta manual monocronal, pistão em aço inox vol. 1 a 5 ml</t>
  </si>
  <si>
    <t>Pipeta manual monocronal, pistão em aço inox vol. 1 a 10 ml</t>
  </si>
  <si>
    <t xml:space="preserve">Marcador alfanumérico de 5 mm c/38 peças </t>
  </si>
  <si>
    <t xml:space="preserve">Suporte giratório para pipetas em polipropileno 12 pipetas </t>
  </si>
  <si>
    <t xml:space="preserve">Cabo de bisturi aço inox cirúrgico ABC nr 3 c/13 cm p/lâminas nr 10 a 17 </t>
  </si>
  <si>
    <t>A Secagem de Sementes - FUNEP</t>
  </si>
  <si>
    <t>Árvores BRASILEIRAS: Manual de Identificação – vol. 1 – Harri Lorenzi.</t>
  </si>
  <si>
    <t>Árvores BRASILEIRAS: Manual de Identificação – vol. 2 – Harri Lorenzi.</t>
  </si>
  <si>
    <t>Árvores BRASILEIRAS: Manual de Identificação – vol. 3 – Harri Lorenzi.</t>
  </si>
  <si>
    <t>Árvores de Restinga - Daniela Sampaio - Ed. Neotropica - 2005</t>
  </si>
  <si>
    <t>Árvores EXÓTICAS NO BRASIL: madeireiras, ornamentais e aromáticas – Harri Lorenzi.</t>
  </si>
  <si>
    <t>Espécies ARBOREAS BRASILEIRAS – vol.1 - Embrapa - Paulo Ernani Ramalho Carvalho</t>
  </si>
  <si>
    <t>Espécies ARBOREAS BRASILEIRAS – vol.2 - Embrapa - Paulo Ernani Ramalho Carvalho</t>
  </si>
  <si>
    <t>Espécies ARBOREAS BRASILEIRAS – vol.3 - Embrapa - Paulo Ernani Ramalho Carvalho</t>
  </si>
  <si>
    <t>Espécies ARBOREAS BRASILEIRAS – vol.4 - Embrapa - Paulo Ernani Ramalho Carvalho</t>
  </si>
  <si>
    <t>Espécies ARBOREAS BRASILEIRAS – vol.5 - Embrapa - Paulo Ernani Ramalho Carvalho</t>
  </si>
  <si>
    <t>Frutos e Sementes – morfologia aplicada à sistemática de dicotiledôneas - FUNEP</t>
  </si>
  <si>
    <t>Germinação do básico ao aplicado - Alfredo Gui Ferreira / Fabian Borghetti (Orgs).</t>
  </si>
  <si>
    <t>Palmeiras BRASILEIRAS E EXÓTICAS CULTIVADAS – Harri Lorenzi</t>
  </si>
  <si>
    <t>Produção de Sementes e Mudas de espécies florestais - FUNEP</t>
  </si>
  <si>
    <t>Sementes – ciência, tecnologia e produção - FUNEP.</t>
  </si>
  <si>
    <t>Carregador de Pilhas Recarregáveis AA e AAA Com 4 Pilhas AA</t>
  </si>
  <si>
    <t>Alicate universal Isolado</t>
  </si>
  <si>
    <t>Chave Inglesa Ajustável 18 Pol.</t>
  </si>
  <si>
    <t>Ancinho reto de 16 dentes com cabo</t>
  </si>
  <si>
    <t>Cavadeira articulada com cabo de madeira de 150 cm</t>
  </si>
  <si>
    <t>Chave Grifo Pro. 36 Pol Cabo Emborrachado</t>
  </si>
  <si>
    <t>Chave Grifo Pro. 18 Pol Cabo Emborrachado</t>
  </si>
  <si>
    <t>Alicate de Pressão Com Mordentes Curvos 10 Pol</t>
  </si>
  <si>
    <t>Marreta Oitavada 1,5kg Com Cabo</t>
  </si>
  <si>
    <t>Marreta Oitavada 5kg Com Cabo</t>
  </si>
  <si>
    <t>Jogo de Chave Combinada, Boca e Estrela 6 A 32 mm</t>
  </si>
  <si>
    <t>Jogo de Chaves Phillips E Fenda 27 Peças</t>
  </si>
  <si>
    <t>Pé de Cabra 600mm Sextavado Pintado</t>
  </si>
  <si>
    <t>Martelo de unha com cabo envernizado</t>
  </si>
  <si>
    <t>Freio oito – alumínio</t>
  </si>
  <si>
    <t>Mosquetão HMS com rosca autoblocante</t>
  </si>
  <si>
    <t>Mosquetão c/ Rosca Trava De Segurança Rosca Altura</t>
  </si>
  <si>
    <t>Capacete Focus Montana Montanhismo - Escalada + Óculos Preto</t>
  </si>
  <si>
    <t>Cadeirinha Conquista de Escalada Esportiva Víbora - Preto</t>
  </si>
  <si>
    <t>Ascensor manual esquerdo - 8 a 13mm</t>
  </si>
  <si>
    <t>Ascensor manual direito - 8 a 13mm</t>
  </si>
  <si>
    <t xml:space="preserve">Mochila de 48L </t>
  </si>
  <si>
    <t>Mochila 40+10L</t>
  </si>
  <si>
    <t>Estribos c/ 6 degraus</t>
  </si>
  <si>
    <t>Assegurador/ Descensor Grigri</t>
  </si>
  <si>
    <t>Desumidificador de Ar cap. 150 m³ /h 110 V</t>
  </si>
  <si>
    <t>MOTOSSERRA MS250 - 40CM/16" - 63PM</t>
  </si>
  <si>
    <t>TRITURADOR Á GASOLINA 15.0HP TR 500G</t>
  </si>
  <si>
    <t>Bomba De Água Ap-2r autoaspirante 1/2 Cavalo Bivolt</t>
  </si>
  <si>
    <t>BT 131 Perfurador s/ broca - 4313-200-0045</t>
  </si>
  <si>
    <t>Umidustato Digital de Controle Umidade e Temperatura Bivolt medindo aproximadamente 55mm x 30mm x 75 mm com sensor de temperatura e umidade, cabo de 920mm</t>
  </si>
  <si>
    <t>Pulverizadores Costal Agrícola 20L - PC020</t>
  </si>
  <si>
    <t xml:space="preserve">RESERVATÓRIO DE SEGURANÇA ANTI EXPLOSÃO, PARA COMBUSTÍVEIS E LÍQUIDOS INFLAMÁVEIS, EM INOX, COM BIQUEIRA FLEXÍVEL, 18,9 LITROS </t>
  </si>
  <si>
    <t xml:space="preserve">Categoria profissional: </t>
  </si>
  <si>
    <t>Discriminação dos Serviços</t>
  </si>
  <si>
    <t>A</t>
  </si>
  <si>
    <t>Data de apresentação da proposta</t>
  </si>
  <si>
    <t>B</t>
  </si>
  <si>
    <t>Município</t>
  </si>
  <si>
    <t>C</t>
  </si>
  <si>
    <t>Ano do Acordo, Convenção ou Dissídio Coletivo</t>
  </si>
  <si>
    <t>D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</si>
  <si>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</si>
  <si>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</si>
  <si>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</si>
  <si>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</si>
  <si>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</si>
  <si>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TOTAL DE FUNCIONÁRIOS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</si>
  <si>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</si>
  <si>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</si>
  <si>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</si>
  <si>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Salário Nominativo da Categoria Profissional</t>
  </si>
  <si>
    <t>Categoria profissional (vinculada à execução contratual)</t>
  </si>
  <si>
    <t>Data base da categoria (dia/mês/ano)</t>
  </si>
  <si>
    <t>Valor da passagem modal</t>
  </si>
  <si>
    <t>Valor diário auxílio-refeição / alimentação</t>
  </si>
  <si>
    <t>MÓDULO 1 - COMPOSIÇÃO DA REMUNERAÇÃO</t>
  </si>
  <si>
    <t>COMPOSIÇÃO DA REMUNERAÇÃO</t>
  </si>
  <si>
    <t>%</t>
  </si>
  <si>
    <t>VALOR (R$)</t>
  </si>
  <si>
    <t>Salário Base</t>
  </si>
  <si>
    <t xml:space="preserve">Adicional Periculosidade </t>
  </si>
  <si>
    <t>Adicional Insalubridade</t>
  </si>
  <si>
    <t>Adicional Noturno</t>
  </si>
  <si>
    <t>E</t>
  </si>
  <si>
    <t>Adicional de Hora Noturna Reduzida</t>
  </si>
  <si>
    <t>F</t>
  </si>
  <si>
    <t>Outros (especificar)</t>
  </si>
  <si>
    <t>TOTAL DO MÓDULO 1</t>
  </si>
  <si>
    <t>MÓDULO 2 – ENCARGOS E BENEFÍCIOS ANUAIS, MENSAIS E DIÁRIOS</t>
  </si>
  <si>
    <t>Submódulo 2.1 - 13º Salário, Férias e Adicional de Férias</t>
  </si>
  <si>
    <r>
      <rPr>
        <sz val="11"/>
        <color rgb="FF000000"/>
        <rFont val="&quot;Times New Roman&quot;"/>
      </rPr>
      <t>13 (Décimo-terceiro) salário</t>
    </r>
    <r>
      <rPr>
        <sz val="10"/>
        <color rgb="FFFF0000"/>
        <rFont val="Times New Roman"/>
      </rPr>
      <t xml:space="preserve"> </t>
    </r>
  </si>
  <si>
    <t>Férias e Adicional de Férias</t>
  </si>
  <si>
    <t>TOTAL SUBMÓDULO 2.1</t>
  </si>
  <si>
    <t>Submódulo 2.2 - GPS, FGTS e Outras Contribuições</t>
  </si>
  <si>
    <t xml:space="preserve">INSS </t>
  </si>
  <si>
    <t xml:space="preserve">Salário Educação </t>
  </si>
  <si>
    <t>SAT (Seguro Acidente de Trabalho)</t>
  </si>
  <si>
    <t>SESC ou SESI</t>
  </si>
  <si>
    <t xml:space="preserve">SENAI - SENAC </t>
  </si>
  <si>
    <t xml:space="preserve">SEBRAE </t>
  </si>
  <si>
    <t>G</t>
  </si>
  <si>
    <t xml:space="preserve">INCRA </t>
  </si>
  <si>
    <t xml:space="preserve">FGTS </t>
  </si>
  <si>
    <t>TOTAL SUBMÓDULO 2.2</t>
  </si>
  <si>
    <t>Submódulo 2.3 - Benefícios Mensais e Diários</t>
  </si>
  <si>
    <t>Transporte (Cláusula 22 da CCT)</t>
  </si>
  <si>
    <t>Auxílio-Refeição/Alimentação  (Cláusula 21 da CCT)</t>
  </si>
  <si>
    <t xml:space="preserve">Assistência Médica e Familiar </t>
  </si>
  <si>
    <t>Benefício Social Familiar (Cláusula 28 da CCT)</t>
  </si>
  <si>
    <t>Contribuição Assistencial Patronal (Cláusula 58 da CCT)</t>
  </si>
  <si>
    <t xml:space="preserve">Outros </t>
  </si>
  <si>
    <t>TOTAL SUBMÓDULO 2.3</t>
  </si>
  <si>
    <t>QUADRO-RESUMO DO MÓDULO 2 - ENCARGOS, BENEFÍCIOS ANUAIS, MENSAIS E DIÁRIOS</t>
  </si>
  <si>
    <t>Módulo 2 - Encargos, Benefícios Anuais, Mensais e Diários</t>
  </si>
  <si>
    <t>2.1</t>
  </si>
  <si>
    <t>13º Salário, Férias e Adicional de Férias</t>
  </si>
  <si>
    <t>2.2</t>
  </si>
  <si>
    <t>GPS, FGTS e Outras Contribuições</t>
  </si>
  <si>
    <t>2.3</t>
  </si>
  <si>
    <t>Benefícios Mensais e Diários</t>
  </si>
  <si>
    <t>TOTAL DO MÓDULO 2</t>
  </si>
  <si>
    <t>MÓDULO 3 – PROVISÃO PARA RESCISÃO</t>
  </si>
  <si>
    <t>PROVISÃO PARA RESCISÃO</t>
  </si>
  <si>
    <t>Aviso Prévio Indenizado</t>
  </si>
  <si>
    <t>Incidência do FGTS sobre Aviso Prévio Indenizado</t>
  </si>
  <si>
    <t>Multa do FGTS e Contribuição Social sobre o Aviso Prévio Indenizado</t>
  </si>
  <si>
    <t xml:space="preserve">Aviso Prévio Trabalhado </t>
  </si>
  <si>
    <t>Incidência de GPS, FGTS e outras contribuições sobre Aviso Prévio Trabalhado</t>
  </si>
  <si>
    <t xml:space="preserve">Multa do FGTS e Contribuição Social sobre o Aviso Prévio Trabalhado. </t>
  </si>
  <si>
    <t>TOTAL DO MÓDULO 3</t>
  </si>
  <si>
    <t>MÓDULO 4 – CUSTO DE REPOSIÇÃO DO PROFISSIONAL AUSENTE</t>
  </si>
  <si>
    <t>Submódulo 4.1 - Substituto nas Ausências Legais</t>
  </si>
  <si>
    <t xml:space="preserve">Substituto na cobertura de Férias </t>
  </si>
  <si>
    <t>Substituto na cobertura de Ausências Legais</t>
  </si>
  <si>
    <t>Substituto na cobertura de Licença Paternidade</t>
  </si>
  <si>
    <r>
      <rPr>
        <sz val="11"/>
        <color rgb="FF000000"/>
        <rFont val="&quot;Times New Roman&quot;"/>
      </rPr>
      <t>Substituto na cobertura de Ausência por Acidente de Trabalho</t>
    </r>
    <r>
      <rPr>
        <sz val="10"/>
        <color rgb="FFFF0000"/>
        <rFont val="Times New Roman"/>
      </rPr>
      <t xml:space="preserve"> </t>
    </r>
  </si>
  <si>
    <t>Substituto na cobertura de Afastamento Maternidade</t>
  </si>
  <si>
    <t>Substituto na cobertura de Outras Ausências (especificar)</t>
  </si>
  <si>
    <t>TOTAL SUBMÓDULO 4.1</t>
  </si>
  <si>
    <t>Submódulo 4.2 - Substituto na Intrajornada</t>
  </si>
  <si>
    <t>Intervalo para Repouso ou Alimentação</t>
  </si>
  <si>
    <t>TOTAL SUBMÓDULO 4.2</t>
  </si>
  <si>
    <t>QUADRO-RESUMO DO MÓDULO 4 - CUSTO DE REPOSIÇÃO DO PROFISSIONAL AUSENTE</t>
  </si>
  <si>
    <t>Módulo 4 - Custo de Reposição do Profissional Ausente</t>
  </si>
  <si>
    <t>4.1</t>
  </si>
  <si>
    <t>Substituto nas Ausências Legais</t>
  </si>
  <si>
    <t>4.2</t>
  </si>
  <si>
    <t>Substituto na Intrajornada</t>
  </si>
  <si>
    <t>TOTAL DO MÓDULO 4</t>
  </si>
  <si>
    <t>MÓDULO 5 – INSUMOS DIVERSOS</t>
  </si>
  <si>
    <t>INSUMOS DIVERSOS</t>
  </si>
  <si>
    <t>Uniformes (Cláusula 49 da CCT)</t>
  </si>
  <si>
    <t>Materiais</t>
  </si>
  <si>
    <t>Equipamentos</t>
  </si>
  <si>
    <t>TOTAL DO MÓDULO 5</t>
  </si>
  <si>
    <t>MÓDULO 6 – CUSTOS INDIRETOS, TRIBUTOS E LUCRO</t>
  </si>
  <si>
    <t>CUSTOS INDIRETOS, TRIBUTOS E LUCRO</t>
  </si>
  <si>
    <t>Custos Indiretos</t>
  </si>
  <si>
    <t>Lucro</t>
  </si>
  <si>
    <t>TRIBUTOS</t>
  </si>
  <si>
    <t>C.1</t>
  </si>
  <si>
    <t>PIS</t>
  </si>
  <si>
    <t>C.2</t>
  </si>
  <si>
    <t>COFINS</t>
  </si>
  <si>
    <t>C.3</t>
  </si>
  <si>
    <t>ISS</t>
  </si>
  <si>
    <t>TOTAL DO MÓDULO 6</t>
  </si>
  <si>
    <t>a)</t>
  </si>
  <si>
    <t>Tributos % = To = .............................................................</t>
  </si>
  <si>
    <t>b)</t>
  </si>
  <si>
    <t>(Total dos Módulos 1, 2, 3, 4 e 5+ Custos indiretos + lucro)= Po = ...................................</t>
  </si>
  <si>
    <t>c)</t>
  </si>
  <si>
    <t>Po / (1 - To) = P1 = ..............................................................................</t>
  </si>
  <si>
    <t>Valor dos Tributos = P1 - Po</t>
  </si>
  <si>
    <t>QUADRO RESUMO DO CUSTO POR EMPREGADO</t>
  </si>
  <si>
    <t>Mão-de-Obra vinculada à execução contratual (valor por empregado)</t>
  </si>
  <si>
    <t>Subtotal (A + B + C + D + E)</t>
  </si>
  <si>
    <t>PREÇO TOTAL POR EMPREGADO</t>
  </si>
  <si>
    <t>Quadro Resumo - VALOR MENSAL DOS SERVIÇOS</t>
  </si>
  <si>
    <t>Tipo de Serviço (A)</t>
  </si>
  <si>
    <t>Valor Por Empregado(B)</t>
  </si>
  <si>
    <t>Qde de Empregados por posto ( C )</t>
  </si>
  <si>
    <t>Valor Proposto por Posto (D) = (B x C)</t>
  </si>
  <si>
    <t>Qde Postos (E)</t>
  </si>
  <si>
    <t>Serviço 1 (indicar)</t>
  </si>
  <si>
    <t>Serviço 2 (indicar)</t>
  </si>
  <si>
    <t>R$</t>
  </si>
  <si>
    <t>Serviço 3 (indicar)</t>
  </si>
  <si>
    <t>Serviço ... (indicar)</t>
  </si>
  <si>
    <t>VALOR MENSAL DOS SERVIÇOS (I + II + III + ...)</t>
  </si>
  <si>
    <t>Anexo III-D</t>
  </si>
  <si>
    <t>Quadro Demonstrativo - VALOR GLOBAL DA PROPOSTA</t>
  </si>
  <si>
    <t>VALOR GLOBAL DA PROPOSTA</t>
  </si>
  <si>
    <t>Descrição</t>
  </si>
  <si>
    <t>Valor proposto por unidade de medida*</t>
  </si>
  <si>
    <t>Valor mensal do serviço</t>
  </si>
  <si>
    <t>Valor Global da Proposta (valor mensal do serviço X nº meses do contrato).</t>
  </si>
  <si>
    <t>Nota(1):</t>
  </si>
  <si>
    <t>Informar o valor da unidade de medida por tipo de serviço.</t>
  </si>
  <si>
    <t>FATOR K</t>
  </si>
  <si>
    <t>PREÇO MENSAL</t>
  </si>
  <si>
    <t>PREÇO GLOBAL</t>
  </si>
  <si>
    <t>ITEM</t>
  </si>
  <si>
    <t>DESCRIÇÃO</t>
  </si>
  <si>
    <t>UNIDADE</t>
  </si>
  <si>
    <t>QUANTIDADE</t>
  </si>
  <si>
    <t>01</t>
  </si>
  <si>
    <t>MODELO DE SUSTENTABILIDADE ECONÔMICA</t>
  </si>
  <si>
    <t/>
  </si>
  <si>
    <t>01.01</t>
  </si>
  <si>
    <t>PLANO DE NEGÓCIOS</t>
  </si>
  <si>
    <t>01.01.01</t>
  </si>
  <si>
    <t>SERVIÇO DE DESENVOLVIMENTO DE  PLANO DE NEGÓCIOS E SUSTENTABILIDADE ECONÔMICA</t>
  </si>
  <si>
    <t>02</t>
  </si>
  <si>
    <t>SISTEMA DE CONTROLE E GERENCIAMENTO</t>
  </si>
  <si>
    <t>02.01</t>
  </si>
  <si>
    <t>DESENVOLVIMENTO DE SISTEMA</t>
  </si>
  <si>
    <t>02.01.01</t>
  </si>
  <si>
    <t>DESENVOLVIMENTO DE SISTEMA DE GERENCIMENTO E CONTROLE DE PRODUÇÃO DE MUDAS</t>
  </si>
  <si>
    <t>03</t>
  </si>
  <si>
    <t>03.01</t>
  </si>
  <si>
    <t>SERVIÇO DE MANUTENÇÃO DO SISTEMA - SOB DEMANDA</t>
  </si>
  <si>
    <t>03.01.01</t>
  </si>
  <si>
    <t>03.01.02</t>
  </si>
  <si>
    <t>04</t>
  </si>
  <si>
    <t>04.01</t>
  </si>
  <si>
    <t>EQUIPE DE GERENCIAMENTO</t>
  </si>
  <si>
    <t>04.01.01</t>
  </si>
  <si>
    <t>MES</t>
  </si>
  <si>
    <t>04.01.03</t>
  </si>
  <si>
    <t>04.01.04</t>
  </si>
  <si>
    <t>EQUIPE ADMINISTRATIVA</t>
  </si>
  <si>
    <t>EQUIPE DE PRODUÇÃO DE SEMENTES</t>
  </si>
  <si>
    <t>05</t>
  </si>
  <si>
    <t>05.01</t>
  </si>
  <si>
    <t>05.01.01</t>
  </si>
  <si>
    <t>SERVIÇO DE TRANSPORTE DE MUDAS</t>
  </si>
  <si>
    <t>LOCAÇÃO DE EQUIPAMENTOS</t>
  </si>
  <si>
    <t>SERVIÇOS DE MANUTENÇÃO PREVENTIVA E CORRETIVA DE EQUIPAMENTOS</t>
  </si>
  <si>
    <t>SERVIÇO DE MANUTENÇÃO DE EQUIPAMENTOS DIVERSOS</t>
  </si>
  <si>
    <t>SERVIÇO DE MANUTENÇÃO DE GERADORES, SOB DEMANDA</t>
  </si>
  <si>
    <t>PREÇO UNITÁRIO</t>
  </si>
  <si>
    <t>SUBTOTAL ITEM</t>
  </si>
  <si>
    <t>TOTAL GERAL</t>
  </si>
  <si>
    <t>ANEXO 10</t>
  </si>
  <si>
    <t>MODELO DE PLANILHA ORÇAMENTÁRIA</t>
  </si>
  <si>
    <t>-</t>
  </si>
  <si>
    <t>02.02</t>
  </si>
  <si>
    <t>02.02.01</t>
  </si>
  <si>
    <t>QTD. DE POSTOS / REPETIÇÕES</t>
  </si>
  <si>
    <t>BDI INDICADO</t>
  </si>
  <si>
    <t>N/A</t>
  </si>
  <si>
    <t>SERVIÇO DE MANUTENÇÃO PREVENTIVA E CORRETIVA DE EQUIPAMENTOS, SOB DEMANDA</t>
  </si>
  <si>
    <t>SERVIÇO DE MANUTENÇÃO PREVENTIVA E CORRETIVA DE GERADOR, SOB DEMANDA</t>
  </si>
  <si>
    <t>Disponibilização de 01 (um) caminhão baú para transporte de espécies vegetais, com capacidade de 3,5t, com motorista, material de operação, material de manutenção e licenciamento, com as seguintes especificações mínimas: motor diesel de 141CV, revestimento interno em placa de eucatex, isolamento do teto em isopor e estrutura de aço interna para adaptação de prateleiras, inclusive carga e descarga.</t>
  </si>
  <si>
    <t>MAO-DE-OBRA DE COLETOR DE SEMENTES,INCLUSIVE ENCARGOS SOCIAIS</t>
  </si>
  <si>
    <t>MAO-DE-OBRA DE AUXILIAR DE JARDINAGEM,INCLUSIVE ENCARGOS SOCIAIS</t>
  </si>
  <si>
    <t>MAO-DE-OBRA DE BENEFICIADOR DE SEMENTES,INCLUSIVE ENCARGOS SOCIAIS</t>
  </si>
  <si>
    <t>03.02</t>
  </si>
  <si>
    <t>03.02.01</t>
  </si>
  <si>
    <t>03.03</t>
  </si>
  <si>
    <t>03.03.01</t>
  </si>
  <si>
    <t>03.03.02</t>
  </si>
  <si>
    <t>03.03.03</t>
  </si>
  <si>
    <t>03.03.04</t>
  </si>
  <si>
    <t>SERVIÇO DE MANUTENÇÃO E SUPORTE DE SISTEMA DE GERENCIMENTO E CONTROLE DE PRODUÇÃO DE MUDAS</t>
  </si>
  <si>
    <t>COORDENADOR GERAL DE PRODUÇÃO  DE SEMENTES E MUDAS,INCLUSIVE ENCARGOS SOCIAIS</t>
  </si>
  <si>
    <t>SUPERVISOR DE ÁREA FLORESTAL,INCLUSIVE ENCARGOS SOCIAIS</t>
  </si>
  <si>
    <t>IDENTIFICADOR BOTÂNICO,INCLUSIVE ENCARGOS SOCIAIS</t>
  </si>
  <si>
    <t>LABORATORISTA,INCLUSIVE ENCARGOS SOCIAIS</t>
  </si>
  <si>
    <t>TÉCNICO ADMINISTRATIVO,INCLUSIVE ENCARGOS SOCIAIS</t>
  </si>
  <si>
    <t>*</t>
  </si>
  <si>
    <t>05.02</t>
  </si>
  <si>
    <t>05.02.01</t>
  </si>
  <si>
    <t>**</t>
  </si>
  <si>
    <t>EQUIPE DE GERENCIAMENTO / ADMINISTRAÇÃO / APOIO / PRODUÇÃO (*) (**)</t>
  </si>
  <si>
    <t>Os custos relacionados aos equipamentos (2.B - MODELO PLAN. ORÇ. INSUMOS) e insumos (2.C - MODELO PLAN. ORÇ. EQUIPAM) deverão ser considerados na aba "3.A - FORMAÇÃO REMUNERAÇÃO", em específico, no MÓDULO 5 – INSUMOS DIVERSOS.</t>
  </si>
  <si>
    <t>Os custos unitários referentes aos profisionais relacionados na atividade 03 "EQUIPE DE GERENCIAMENTO / ADMINISTRAÇÃO / APOIO / PRODUÇÃO" devem ser calculados na aba "3.A - FORMAÇÃO REMUNERAÇÃO".</t>
  </si>
  <si>
    <t>***</t>
  </si>
  <si>
    <t>A empresa deverá elaborar 01 (uma) planilha de formação de remuneração para cada categoria profissional.</t>
  </si>
  <si>
    <t>NOTAS EXPLICATIVAS: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</si>
</sst>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R$ -416]#,##0.00"/>
    <numFmt numFmtId="165" formatCode="_([$R$ -416]* #,##0.00_);_([$R$ -416]* \(#,##0.00\);_([$R$ -416]* &quot;-&quot;??_);_(@_)"/>
    <numFmt numFmtId="166" formatCode="&quot;R$ &quot;#,##0.00_);[Red]\(&quot;R$ &quot;#,##0.00\)"/>
    <numFmt numFmtId="167" formatCode="&quot;R$&quot;\ #,##0.00"/>
    <numFmt numFmtId="168" formatCode="_(&quot;R$ &quot;* #,##0.00_);_(&quot;R$ &quot;* \(#,##0.00\);_(&quot;R$ &quot;* &quot;-&quot;??_);_(@_)"/>
    <numFmt numFmtId="169" formatCode="_-* #,##0.00_-;\-* #,##0.00_-;_-* &quot;-&quot;??_-;_-@"/>
    <numFmt numFmtId="170" formatCode="#,##0.000000\ &quot;unid.&quot;"/>
    <numFmt numFmtId="171" formatCode="#,##0.00\ &quot;meses&quot;"/>
  </numFmts>
  <fonts count="32">
    <font>
      <sz val="10"/>
      <color rgb="FF000000"/>
      <name val="Arial"/>
      <scheme val="minor"/>
    </font>
    <font>
      <sz val="10"/>
      <name val="Arial"/>
    </font>
    <font>
      <sz val="10"/>
      <color theme="1"/>
      <name val="Arial"/>
    </font>
    <font>
      <sz val="11"/>
      <color theme="1"/>
      <name val="Calibri"/>
    </font>
    <font>
      <b/>
      <sz val="11"/>
      <color theme="1"/>
      <name val="Times New Roman"/>
    </font>
    <font>
      <sz val="11"/>
      <color theme="1"/>
      <name val="Times New Roman"/>
    </font>
    <font>
      <sz val="11"/>
      <color rgb="FF1F1F1F"/>
      <name val="Times New Roman"/>
    </font>
    <font>
      <b/>
      <sz val="11"/>
      <color rgb="FF1F1F1F"/>
      <name val="Times New Roman"/>
    </font>
    <font>
      <b/>
      <sz val="11"/>
      <color rgb="FF000000"/>
      <name val="Times New Roman"/>
    </font>
    <font>
      <b/>
      <sz val="11"/>
      <color rgb="FFFFFFFF"/>
      <name val="Times New Roman"/>
    </font>
    <font>
      <b/>
      <sz val="10"/>
      <color theme="1"/>
      <name val="&quot;Times New Roman&quot;"/>
    </font>
    <font>
      <sz val="11"/>
      <color theme="1"/>
      <name val="&quot;Times New Roman&quot;"/>
    </font>
    <font>
      <sz val="10"/>
      <color theme="1"/>
      <name val="&quot;Times New Roman&quot;"/>
    </font>
    <font>
      <sz val="11"/>
      <color rgb="FF000000"/>
      <name val="&quot;Times New Roman&quot;"/>
    </font>
    <font>
      <b/>
      <sz val="10"/>
      <color rgb="FFFF0000"/>
      <name val="&quot;Times New Roman&quot;"/>
    </font>
    <font>
      <sz val="11"/>
      <color rgb="FFFF0000"/>
      <name val="&quot;Times New Roman&quot;"/>
    </font>
    <font>
      <sz val="10"/>
      <color rgb="FFFF0000"/>
      <name val="Times New Roman"/>
    </font>
    <font>
      <sz val="10"/>
      <color rgb="FF000000"/>
      <name val="Arial"/>
      <scheme val="minor"/>
    </font>
    <font>
      <b/>
      <sz val="10"/>
      <color rgb="FF000000"/>
      <name val="Arial"/>
      <family val="2"/>
      <scheme val="minor"/>
    </font>
    <font>
      <b/>
      <sz val="10"/>
      <color theme="1"/>
      <name val="Arial"/>
      <family val="2"/>
    </font>
    <font>
      <b/>
      <sz val="12"/>
      <color theme="0"/>
      <name val="Arial"/>
      <family val="2"/>
      <scheme val="minor"/>
    </font>
    <font>
      <b/>
      <sz val="14"/>
      <color theme="0"/>
      <name val="Arial"/>
      <family val="2"/>
      <scheme val="minor"/>
    </font>
    <font>
      <b/>
      <i/>
      <sz val="10"/>
      <color theme="1"/>
      <name val="Arial"/>
      <family val="2"/>
    </font>
    <font>
      <sz val="10"/>
      <name val="Arial"/>
      <family val="2"/>
    </font>
    <font>
      <sz val="10"/>
      <name val="Calibri"/>
      <family val="2"/>
    </font>
    <font>
      <sz val="10"/>
      <color theme="1"/>
      <name val="Arial"/>
      <family val="2"/>
    </font>
    <font>
      <sz val="10"/>
      <color rgb="FFFF0000"/>
      <name val="Arial"/>
      <scheme val="minor"/>
    </font>
    <font>
      <i/>
      <sz val="10"/>
      <color rgb="FFFF0000"/>
      <name val="Arial"/>
      <family val="2"/>
    </font>
    <font>
      <b/>
      <sz val="10"/>
      <name val="&quot;Times New Roman&quot;"/>
    </font>
    <font>
      <sz val="11"/>
      <name val="&quot;Times New Roman&quot;"/>
    </font>
    <font>
      <sz val="11"/>
      <name val="Calibri"/>
      <family val="2"/>
    </font>
    <font>
      <sz val="10"/>
      <color rgb="FF000000"/>
      <name val="Arial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78909C"/>
        <bgColor rgb="FF78909C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1853B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9" fontId="17" fillId="0" borderId="0" applyFont="0" applyFill="0" applyBorder="0" applyAlignment="0" applyProtection="0"/>
    <xf numFmtId="9" fontId="23" fillId="0" borderId="7" applyFont="0" applyFill="0" applyBorder="0" applyAlignment="0" applyProtection="0"/>
  </cellStyleXfs>
  <cellXfs count="182">
    <xf numFmtId="0" fontId="0" fillId="0" borderId="0" xfId="0"/>
    <xf numFmtId="0" fontId="2" fillId="0" borderId="0" xfId="0" applyFont="1" applyAlignment="1">
      <alignment vertical="center"/>
    </xf>
    <xf numFmtId="0" fontId="4" fillId="2" borderId="3" xfId="0" applyFont="1" applyFill="1" applyBorder="1" applyAlignment="1">
      <alignment horizontal="center" vertical="center"/>
    </xf>
    <xf numFmtId="165" fontId="4" fillId="2" borderId="3" xfId="0" applyNumberFormat="1" applyFont="1" applyFill="1" applyBorder="1" applyAlignment="1">
      <alignment horizontal="center" vertical="center"/>
    </xf>
    <xf numFmtId="165" fontId="4" fillId="2" borderId="3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165" fontId="5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6" fillId="0" borderId="3" xfId="0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8" fillId="2" borderId="3" xfId="0" applyFont="1" applyFill="1" applyBorder="1" applyAlignment="1">
      <alignment horizontal="center" wrapText="1"/>
    </xf>
    <xf numFmtId="0" fontId="8" fillId="2" borderId="3" xfId="0" applyFont="1" applyFill="1" applyBorder="1" applyAlignment="1">
      <alignment horizontal="center"/>
    </xf>
    <xf numFmtId="165" fontId="8" fillId="2" borderId="3" xfId="0" applyNumberFormat="1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9" fillId="3" borderId="7" xfId="0" applyFont="1" applyFill="1" applyBorder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wrapText="1"/>
    </xf>
    <xf numFmtId="0" fontId="5" fillId="0" borderId="3" xfId="0" applyFont="1" applyBorder="1" applyAlignment="1">
      <alignment horizontal="center"/>
    </xf>
    <xf numFmtId="165" fontId="5" fillId="0" borderId="3" xfId="0" applyNumberFormat="1" applyFont="1" applyBorder="1" applyAlignment="1">
      <alignment horizontal="center"/>
    </xf>
    <xf numFmtId="0" fontId="6" fillId="0" borderId="3" xfId="0" applyFont="1" applyBorder="1"/>
    <xf numFmtId="0" fontId="5" fillId="0" borderId="3" xfId="0" applyFont="1" applyBorder="1"/>
    <xf numFmtId="164" fontId="5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3" xfId="0" applyFont="1" applyBorder="1" applyAlignment="1">
      <alignment horizontal="left" wrapText="1"/>
    </xf>
    <xf numFmtId="165" fontId="4" fillId="0" borderId="3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0" xfId="0" applyFont="1" applyAlignment="1">
      <alignment horizontal="center"/>
    </xf>
    <xf numFmtId="165" fontId="5" fillId="0" borderId="0" xfId="0" applyNumberFormat="1" applyFont="1" applyAlignment="1">
      <alignment horizontal="center"/>
    </xf>
    <xf numFmtId="0" fontId="10" fillId="0" borderId="0" xfId="0" applyFont="1"/>
    <xf numFmtId="0" fontId="3" fillId="0" borderId="2" xfId="0" applyFont="1" applyBorder="1"/>
    <xf numFmtId="0" fontId="11" fillId="0" borderId="10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3" fillId="0" borderId="9" xfId="0" applyFont="1" applyBorder="1"/>
    <xf numFmtId="2" fontId="3" fillId="0" borderId="9" xfId="0" applyNumberFormat="1" applyFont="1" applyBorder="1"/>
    <xf numFmtId="10" fontId="3" fillId="0" borderId="9" xfId="0" applyNumberFormat="1" applyFont="1" applyBorder="1"/>
    <xf numFmtId="2" fontId="11" fillId="0" borderId="9" xfId="0" applyNumberFormat="1" applyFont="1" applyBorder="1" applyAlignment="1">
      <alignment horizontal="right"/>
    </xf>
    <xf numFmtId="2" fontId="10" fillId="0" borderId="9" xfId="0" applyNumberFormat="1" applyFont="1" applyBorder="1" applyAlignment="1">
      <alignment horizontal="right"/>
    </xf>
    <xf numFmtId="2" fontId="3" fillId="0" borderId="2" xfId="0" applyNumberFormat="1" applyFont="1" applyBorder="1"/>
    <xf numFmtId="0" fontId="3" fillId="0" borderId="8" xfId="0" applyFont="1" applyBorder="1"/>
    <xf numFmtId="10" fontId="10" fillId="0" borderId="9" xfId="0" applyNumberFormat="1" applyFont="1" applyBorder="1" applyAlignment="1">
      <alignment horizontal="center"/>
    </xf>
    <xf numFmtId="10" fontId="12" fillId="0" borderId="9" xfId="0" applyNumberFormat="1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10" fontId="14" fillId="0" borderId="0" xfId="0" applyNumberFormat="1" applyFont="1" applyAlignment="1">
      <alignment horizontal="right"/>
    </xf>
    <xf numFmtId="2" fontId="3" fillId="0" borderId="13" xfId="0" applyNumberFormat="1" applyFont="1" applyBorder="1"/>
    <xf numFmtId="0" fontId="3" fillId="0" borderId="12" xfId="0" applyFont="1" applyBorder="1"/>
    <xf numFmtId="10" fontId="3" fillId="0" borderId="0" xfId="0" applyNumberFormat="1" applyFont="1"/>
    <xf numFmtId="0" fontId="3" fillId="0" borderId="0" xfId="0" applyFont="1"/>
    <xf numFmtId="2" fontId="10" fillId="0" borderId="13" xfId="0" applyNumberFormat="1" applyFont="1" applyBorder="1" applyAlignment="1">
      <alignment horizontal="right"/>
    </xf>
    <xf numFmtId="10" fontId="3" fillId="0" borderId="2" xfId="0" applyNumberFormat="1" applyFont="1" applyBorder="1"/>
    <xf numFmtId="0" fontId="3" fillId="0" borderId="10" xfId="0" applyFont="1" applyBorder="1"/>
    <xf numFmtId="2" fontId="3" fillId="0" borderId="0" xfId="0" applyNumberFormat="1" applyFont="1"/>
    <xf numFmtId="0" fontId="3" fillId="0" borderId="14" xfId="0" applyFont="1" applyBorder="1"/>
    <xf numFmtId="0" fontId="11" fillId="0" borderId="14" xfId="0" applyFont="1" applyBorder="1" applyAlignment="1">
      <alignment horizontal="center"/>
    </xf>
    <xf numFmtId="0" fontId="10" fillId="0" borderId="16" xfId="0" applyFont="1" applyBorder="1" applyAlignment="1">
      <alignment horizontal="center" wrapText="1"/>
    </xf>
    <xf numFmtId="0" fontId="10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right"/>
    </xf>
    <xf numFmtId="0" fontId="3" fillId="0" borderId="17" xfId="0" applyFont="1" applyBorder="1"/>
    <xf numFmtId="2" fontId="11" fillId="0" borderId="17" xfId="0" applyNumberFormat="1" applyFont="1" applyBorder="1" applyAlignment="1">
      <alignment horizontal="right"/>
    </xf>
    <xf numFmtId="0" fontId="15" fillId="0" borderId="17" xfId="0" applyFont="1" applyBorder="1"/>
    <xf numFmtId="2" fontId="3" fillId="0" borderId="17" xfId="0" applyNumberFormat="1" applyFont="1" applyBorder="1"/>
    <xf numFmtId="0" fontId="3" fillId="0" borderId="16" xfId="0" applyFont="1" applyBorder="1"/>
    <xf numFmtId="2" fontId="3" fillId="0" borderId="16" xfId="0" applyNumberFormat="1" applyFont="1" applyBorder="1"/>
    <xf numFmtId="2" fontId="10" fillId="0" borderId="16" xfId="0" applyNumberFormat="1" applyFont="1" applyBorder="1" applyAlignment="1">
      <alignment horizontal="right"/>
    </xf>
    <xf numFmtId="0" fontId="3" fillId="0" borderId="19" xfId="0" applyFont="1" applyBorder="1"/>
    <xf numFmtId="0" fontId="11" fillId="0" borderId="20" xfId="0" applyFont="1" applyBorder="1" applyAlignment="1">
      <alignment horizontal="center"/>
    </xf>
    <xf numFmtId="0" fontId="11" fillId="0" borderId="19" xfId="0" applyFont="1" applyBorder="1" applyAlignment="1">
      <alignment horizontal="center"/>
    </xf>
    <xf numFmtId="2" fontId="11" fillId="0" borderId="16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0" fontId="11" fillId="0" borderId="0" xfId="0" applyFont="1"/>
    <xf numFmtId="0" fontId="10" fillId="0" borderId="0" xfId="0" applyFont="1" applyAlignment="1">
      <alignment horizontal="center"/>
    </xf>
    <xf numFmtId="168" fontId="3" fillId="0" borderId="0" xfId="0" applyNumberFormat="1" applyFont="1"/>
    <xf numFmtId="169" fontId="3" fillId="0" borderId="0" xfId="0" applyNumberFormat="1" applyFont="1"/>
    <xf numFmtId="168" fontId="10" fillId="0" borderId="0" xfId="0" applyNumberFormat="1" applyFont="1" applyAlignment="1">
      <alignment horizontal="right"/>
    </xf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43" fontId="2" fillId="0" borderId="0" xfId="0" applyNumberFormat="1" applyFont="1" applyAlignment="1">
      <alignment vertical="center"/>
    </xf>
    <xf numFmtId="44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43" fontId="2" fillId="4" borderId="0" xfId="0" applyNumberFormat="1" applyFont="1" applyFill="1" applyAlignment="1">
      <alignment vertical="center"/>
    </xf>
    <xf numFmtId="44" fontId="2" fillId="4" borderId="0" xfId="0" applyNumberFormat="1" applyFont="1" applyFill="1" applyAlignment="1">
      <alignment vertical="center"/>
    </xf>
    <xf numFmtId="0" fontId="18" fillId="0" borderId="0" xfId="0" applyFont="1"/>
    <xf numFmtId="0" fontId="19" fillId="5" borderId="0" xfId="0" applyFont="1" applyFill="1" applyAlignment="1">
      <alignment vertical="center"/>
    </xf>
    <xf numFmtId="43" fontId="19" fillId="5" borderId="0" xfId="0" applyNumberFormat="1" applyFont="1" applyFill="1" applyAlignment="1">
      <alignment vertical="center"/>
    </xf>
    <xf numFmtId="44" fontId="19" fillId="5" borderId="0" xfId="0" applyNumberFormat="1" applyFont="1" applyFill="1" applyAlignment="1">
      <alignment vertical="center"/>
    </xf>
    <xf numFmtId="0" fontId="19" fillId="4" borderId="0" xfId="0" applyFont="1" applyFill="1" applyAlignment="1">
      <alignment vertical="center"/>
    </xf>
    <xf numFmtId="43" fontId="19" fillId="4" borderId="0" xfId="0" applyNumberFormat="1" applyFont="1" applyFill="1" applyAlignment="1">
      <alignment vertical="center"/>
    </xf>
    <xf numFmtId="44" fontId="19" fillId="4" borderId="0" xfId="0" applyNumberFormat="1" applyFont="1" applyFill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19" fillId="5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0" fillId="6" borderId="0" xfId="0" applyFont="1" applyFill="1" applyAlignment="1">
      <alignment horizontal="center" vertical="center"/>
    </xf>
    <xf numFmtId="0" fontId="20" fillId="6" borderId="0" xfId="0" applyFont="1" applyFill="1" applyAlignment="1">
      <alignment horizontal="center" vertical="center" wrapText="1"/>
    </xf>
    <xf numFmtId="44" fontId="20" fillId="7" borderId="0" xfId="0" applyNumberFormat="1" applyFont="1" applyFill="1" applyAlignment="1">
      <alignment vertical="center"/>
    </xf>
    <xf numFmtId="0" fontId="22" fillId="4" borderId="0" xfId="0" applyFont="1" applyFill="1" applyAlignment="1">
      <alignment vertical="center" wrapText="1"/>
    </xf>
    <xf numFmtId="0" fontId="22" fillId="5" borderId="0" xfId="0" applyFont="1" applyFill="1" applyAlignment="1">
      <alignment vertical="center" wrapText="1"/>
    </xf>
    <xf numFmtId="170" fontId="24" fillId="0" borderId="7" xfId="2" applyNumberFormat="1" applyFont="1" applyFill="1" applyBorder="1" applyAlignment="1">
      <alignment horizontal="center" vertical="center"/>
    </xf>
    <xf numFmtId="171" fontId="24" fillId="0" borderId="7" xfId="2" applyNumberFormat="1" applyFont="1" applyFill="1" applyBorder="1" applyAlignment="1">
      <alignment horizontal="center" vertical="center"/>
    </xf>
    <xf numFmtId="0" fontId="20" fillId="7" borderId="0" xfId="0" applyFont="1" applyFill="1" applyAlignment="1">
      <alignment horizontal="left" vertical="center"/>
    </xf>
    <xf numFmtId="0" fontId="21" fillId="8" borderId="0" xfId="0" applyFont="1" applyFill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" fillId="0" borderId="1" xfId="0" applyFont="1" applyBorder="1"/>
    <xf numFmtId="0" fontId="1" fillId="0" borderId="5" xfId="0" applyFont="1" applyBorder="1"/>
    <xf numFmtId="0" fontId="4" fillId="0" borderId="4" xfId="0" applyFont="1" applyBorder="1" applyAlignment="1">
      <alignment horizontal="center"/>
    </xf>
    <xf numFmtId="0" fontId="3" fillId="0" borderId="11" xfId="0" applyFont="1" applyBorder="1"/>
    <xf numFmtId="0" fontId="1" fillId="0" borderId="2" xfId="0" applyFont="1" applyBorder="1"/>
    <xf numFmtId="0" fontId="10" fillId="0" borderId="8" xfId="0" applyFont="1" applyBorder="1" applyAlignment="1">
      <alignment horizontal="center"/>
    </xf>
    <xf numFmtId="0" fontId="1" fillId="0" borderId="9" xfId="0" applyFont="1" applyBorder="1"/>
    <xf numFmtId="0" fontId="10" fillId="0" borderId="2" xfId="0" applyFont="1" applyBorder="1" applyAlignment="1">
      <alignment horizontal="center"/>
    </xf>
    <xf numFmtId="0" fontId="11" fillId="0" borderId="2" xfId="0" applyFont="1" applyBorder="1"/>
    <xf numFmtId="0" fontId="10" fillId="0" borderId="2" xfId="0" applyFont="1" applyBorder="1"/>
    <xf numFmtId="0" fontId="13" fillId="0" borderId="2" xfId="0" applyFont="1" applyBorder="1"/>
    <xf numFmtId="0" fontId="11" fillId="0" borderId="15" xfId="0" applyFont="1" applyBorder="1" applyAlignment="1">
      <alignment horizontal="center"/>
    </xf>
    <xf numFmtId="0" fontId="1" fillId="0" borderId="14" xfId="0" applyFont="1" applyBorder="1"/>
    <xf numFmtId="0" fontId="1" fillId="0" borderId="18" xfId="0" applyFont="1" applyBorder="1"/>
    <xf numFmtId="0" fontId="3" fillId="0" borderId="14" xfId="0" applyFont="1" applyBorder="1"/>
    <xf numFmtId="0" fontId="1" fillId="0" borderId="16" xfId="0" applyFont="1" applyBorder="1"/>
    <xf numFmtId="0" fontId="10" fillId="0" borderId="15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10" fillId="0" borderId="14" xfId="0" applyFont="1" applyBorder="1"/>
    <xf numFmtId="0" fontId="3" fillId="0" borderId="8" xfId="0" applyFont="1" applyBorder="1"/>
    <xf numFmtId="0" fontId="11" fillId="0" borderId="2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" fillId="0" borderId="17" xfId="0" applyFont="1" applyBorder="1"/>
    <xf numFmtId="0" fontId="15" fillId="0" borderId="2" xfId="0" applyFont="1" applyBorder="1"/>
    <xf numFmtId="0" fontId="3" fillId="0" borderId="2" xfId="0" applyFont="1" applyBorder="1"/>
    <xf numFmtId="0" fontId="3" fillId="0" borderId="15" xfId="0" applyFont="1" applyBorder="1"/>
    <xf numFmtId="0" fontId="11" fillId="0" borderId="14" xfId="0" applyFont="1" applyBorder="1"/>
    <xf numFmtId="2" fontId="15" fillId="0" borderId="2" xfId="0" applyNumberFormat="1" applyFont="1" applyBorder="1"/>
    <xf numFmtId="0" fontId="15" fillId="0" borderId="2" xfId="0" applyFont="1" applyBorder="1" applyAlignment="1">
      <alignment horizontal="center"/>
    </xf>
    <xf numFmtId="0" fontId="10" fillId="0" borderId="15" xfId="0" applyFont="1" applyBorder="1" applyAlignment="1">
      <alignment horizontal="center" wrapText="1"/>
    </xf>
    <xf numFmtId="0" fontId="10" fillId="0" borderId="14" xfId="0" applyFont="1" applyBorder="1" applyAlignment="1">
      <alignment horizontal="center" wrapText="1"/>
    </xf>
    <xf numFmtId="0" fontId="14" fillId="0" borderId="0" xfId="0" applyFont="1"/>
    <xf numFmtId="0" fontId="0" fillId="0" borderId="0" xfId="0"/>
    <xf numFmtId="0" fontId="14" fillId="0" borderId="2" xfId="0" applyFont="1" applyBorder="1"/>
    <xf numFmtId="0" fontId="12" fillId="0" borderId="2" xfId="0" applyFont="1" applyBorder="1"/>
    <xf numFmtId="0" fontId="11" fillId="0" borderId="2" xfId="0" applyFont="1" applyBorder="1" applyAlignment="1">
      <alignment horizontal="center" wrapText="1"/>
    </xf>
    <xf numFmtId="14" fontId="3" fillId="0" borderId="2" xfId="0" applyNumberFormat="1" applyFont="1" applyBorder="1"/>
    <xf numFmtId="167" fontId="3" fillId="0" borderId="2" xfId="0" applyNumberFormat="1" applyFont="1" applyBorder="1"/>
    <xf numFmtId="3" fontId="11" fillId="0" borderId="2" xfId="0" applyNumberFormat="1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166" fontId="3" fillId="0" borderId="2" xfId="0" applyNumberFormat="1" applyFont="1" applyBorder="1"/>
    <xf numFmtId="0" fontId="10" fillId="0" borderId="0" xfId="0" applyFont="1"/>
    <xf numFmtId="0" fontId="26" fillId="0" borderId="0" xfId="0" applyFont="1"/>
    <xf numFmtId="0" fontId="19" fillId="4" borderId="0" xfId="0" quotePrefix="1" applyFont="1" applyFill="1" applyAlignment="1">
      <alignment vertical="center"/>
    </xf>
    <xf numFmtId="43" fontId="0" fillId="0" borderId="0" xfId="0" applyNumberFormat="1"/>
    <xf numFmtId="9" fontId="2" fillId="0" borderId="0" xfId="1" applyFont="1" applyAlignment="1">
      <alignment vertical="center"/>
    </xf>
    <xf numFmtId="9" fontId="20" fillId="6" borderId="0" xfId="1" applyFont="1" applyFill="1" applyAlignment="1">
      <alignment horizontal="center" vertical="center"/>
    </xf>
    <xf numFmtId="9" fontId="19" fillId="4" borderId="0" xfId="1" applyFont="1" applyFill="1" applyAlignment="1">
      <alignment vertical="center"/>
    </xf>
    <xf numFmtId="9" fontId="19" fillId="5" borderId="0" xfId="1" applyFont="1" applyFill="1" applyAlignment="1">
      <alignment vertical="center"/>
    </xf>
    <xf numFmtId="9" fontId="2" fillId="4" borderId="0" xfId="1" applyFont="1" applyFill="1" applyAlignment="1">
      <alignment vertical="center"/>
    </xf>
    <xf numFmtId="9" fontId="0" fillId="0" borderId="0" xfId="1" applyFont="1" applyAlignment="1">
      <alignment vertical="center"/>
    </xf>
    <xf numFmtId="9" fontId="20" fillId="7" borderId="0" xfId="1" applyFont="1" applyFill="1" applyAlignment="1">
      <alignment horizontal="left" vertical="center"/>
    </xf>
    <xf numFmtId="9" fontId="24" fillId="0" borderId="7" xfId="1" applyFont="1" applyFill="1" applyBorder="1" applyAlignment="1">
      <alignment horizontal="center" vertical="center"/>
    </xf>
    <xf numFmtId="9" fontId="27" fillId="0" borderId="0" xfId="1" applyFont="1" applyAlignment="1">
      <alignment horizontal="center" vertical="center"/>
    </xf>
    <xf numFmtId="0" fontId="22" fillId="4" borderId="0" xfId="0" applyFont="1" applyFill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28" fillId="0" borderId="10" xfId="0" applyFont="1" applyBorder="1" applyAlignment="1">
      <alignment horizontal="center"/>
    </xf>
    <xf numFmtId="0" fontId="29" fillId="0" borderId="2" xfId="0" applyFont="1" applyBorder="1"/>
    <xf numFmtId="0" fontId="23" fillId="0" borderId="2" xfId="0" applyFont="1" applyBorder="1"/>
    <xf numFmtId="0" fontId="23" fillId="0" borderId="9" xfId="0" applyFont="1" applyBorder="1"/>
    <xf numFmtId="0" fontId="30" fillId="0" borderId="9" xfId="0" applyFont="1" applyBorder="1"/>
    <xf numFmtId="2" fontId="29" fillId="0" borderId="9" xfId="0" applyNumberFormat="1" applyFont="1" applyBorder="1" applyAlignment="1">
      <alignment horizontal="right"/>
    </xf>
    <xf numFmtId="0" fontId="25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1" fillId="0" borderId="0" xfId="0" applyFont="1" applyAlignment="1">
      <alignment vertical="center" wrapText="1"/>
    </xf>
    <xf numFmtId="0" fontId="18" fillId="0" borderId="0" xfId="0" applyFont="1" applyAlignment="1">
      <alignment horizontal="left" vertical="center"/>
    </xf>
  </cellXfs>
  <cellStyles count="3">
    <cellStyle name="Normal" xfId="0" builtinId="0"/>
    <cellStyle name="Porcentagem" xfId="1" builtinId="5"/>
    <cellStyle name="Porcentagem 10" xfId="2" xr:uid="{67A8B713-5223-4C17-94D9-CCA0BD63DD0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891AD"/>
      </a:accent1>
      <a:accent2>
        <a:srgbClr val="004561"/>
      </a:accent2>
      <a:accent3>
        <a:srgbClr val="FF6F31"/>
      </a:accent3>
      <a:accent4>
        <a:srgbClr val="1C7685"/>
      </a:accent4>
      <a:accent5>
        <a:srgbClr val="0F45A8"/>
      </a:accent5>
      <a:accent6>
        <a:srgbClr val="4CDC8B"/>
      </a:accent6>
      <a:hlink>
        <a:srgbClr val="0097A7"/>
      </a:hlink>
      <a:folHlink>
        <a:srgbClr val="0097A7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3C47D"/>
    <outlinePr summaryBelow="0" summaryRight="0"/>
  </sheetPr>
  <dimension ref="A1:J893"/>
  <sheetViews>
    <sheetView tabSelected="1" workbookViewId="0">
      <selection activeCell="B33" sqref="B33"/>
    </sheetView>
  </sheetViews>
  <sheetFormatPr defaultColWidth="12.5703125" defaultRowHeight="15" customHeight="1"/>
  <cols>
    <col min="1" max="1" width="8.140625" style="83" bestFit="1" customWidth="1"/>
    <col min="2" max="2" width="107.140625" style="84" bestFit="1" customWidth="1"/>
    <col min="3" max="3" width="16.42578125" style="169" customWidth="1"/>
    <col min="4" max="4" width="11.85546875" style="85" bestFit="1" customWidth="1"/>
    <col min="5" max="5" width="16.7109375" style="83" bestFit="1" customWidth="1"/>
    <col min="6" max="6" width="12.28515625" style="83" bestFit="1" customWidth="1"/>
    <col min="7" max="7" width="17.28515625" style="162" bestFit="1" customWidth="1"/>
    <col min="8" max="8" width="20.140625" style="83" bestFit="1" customWidth="1"/>
  </cols>
  <sheetData>
    <row r="1" spans="1:10" ht="15" customHeight="1">
      <c r="A1" s="110" t="s">
        <v>515</v>
      </c>
      <c r="B1" s="110"/>
      <c r="C1" s="110"/>
      <c r="D1" s="110"/>
      <c r="E1" s="110"/>
      <c r="F1" s="110"/>
      <c r="G1" s="110"/>
      <c r="H1" s="110"/>
    </row>
    <row r="2" spans="1:10" ht="15" customHeight="1">
      <c r="A2" s="110" t="s">
        <v>516</v>
      </c>
      <c r="B2" s="110"/>
      <c r="C2" s="110"/>
      <c r="D2" s="110"/>
      <c r="E2" s="110"/>
      <c r="F2" s="110"/>
      <c r="G2" s="110"/>
      <c r="H2" s="110"/>
    </row>
    <row r="4" spans="1:10" ht="47.25">
      <c r="A4" s="102" t="s">
        <v>473</v>
      </c>
      <c r="B4" s="103" t="s">
        <v>474</v>
      </c>
      <c r="C4" s="103" t="s">
        <v>520</v>
      </c>
      <c r="D4" s="102" t="s">
        <v>475</v>
      </c>
      <c r="E4" s="102" t="s">
        <v>476</v>
      </c>
      <c r="F4" s="103" t="s">
        <v>512</v>
      </c>
      <c r="G4" s="158" t="s">
        <v>521</v>
      </c>
      <c r="H4" s="102" t="s">
        <v>513</v>
      </c>
    </row>
    <row r="5" spans="1:10" s="91" customFormat="1" ht="14.25" customHeight="1">
      <c r="A5" s="95" t="s">
        <v>477</v>
      </c>
      <c r="B5" s="105" t="s">
        <v>478</v>
      </c>
      <c r="C5" s="166"/>
      <c r="D5" s="98" t="s">
        <v>479</v>
      </c>
      <c r="E5" s="96" t="s">
        <v>479</v>
      </c>
      <c r="F5" s="97" t="s">
        <v>479</v>
      </c>
      <c r="G5" s="159"/>
      <c r="H5" s="97">
        <f>H6</f>
        <v>0</v>
      </c>
    </row>
    <row r="6" spans="1:10" s="91" customFormat="1" ht="14.25" customHeight="1">
      <c r="A6" s="92" t="s">
        <v>480</v>
      </c>
      <c r="B6" s="106" t="s">
        <v>481</v>
      </c>
      <c r="C6" s="167"/>
      <c r="D6" s="99" t="s">
        <v>479</v>
      </c>
      <c r="E6" s="93" t="s">
        <v>479</v>
      </c>
      <c r="F6" s="94" t="s">
        <v>479</v>
      </c>
      <c r="G6" s="160"/>
      <c r="H6" s="94">
        <f>H7</f>
        <v>0</v>
      </c>
    </row>
    <row r="7" spans="1:10" ht="43.5" customHeight="1">
      <c r="A7" s="1" t="s">
        <v>482</v>
      </c>
      <c r="B7" s="88" t="s">
        <v>483</v>
      </c>
      <c r="C7" s="168">
        <v>1</v>
      </c>
      <c r="D7" s="100" t="s">
        <v>0</v>
      </c>
      <c r="E7" s="86">
        <v>2</v>
      </c>
      <c r="F7" s="87"/>
      <c r="G7" s="157"/>
      <c r="H7" s="87">
        <f>C7*E7*F7*(1+G7)</f>
        <v>0</v>
      </c>
    </row>
    <row r="8" spans="1:10" s="91" customFormat="1" ht="14.25" customHeight="1">
      <c r="A8" s="95" t="s">
        <v>484</v>
      </c>
      <c r="B8" s="105" t="s">
        <v>485</v>
      </c>
      <c r="C8" s="166"/>
      <c r="D8" s="98" t="s">
        <v>479</v>
      </c>
      <c r="E8" s="96" t="s">
        <v>479</v>
      </c>
      <c r="F8" s="97" t="s">
        <v>479</v>
      </c>
      <c r="G8" s="159"/>
      <c r="H8" s="97">
        <f>H9</f>
        <v>0</v>
      </c>
    </row>
    <row r="9" spans="1:10" s="91" customFormat="1" ht="14.25" customHeight="1">
      <c r="A9" s="92" t="s">
        <v>486</v>
      </c>
      <c r="B9" s="106" t="s">
        <v>487</v>
      </c>
      <c r="C9" s="167"/>
      <c r="D9" s="99" t="s">
        <v>479</v>
      </c>
      <c r="E9" s="93" t="s">
        <v>479</v>
      </c>
      <c r="F9" s="94" t="s">
        <v>479</v>
      </c>
      <c r="G9" s="160"/>
      <c r="H9" s="94">
        <f>H10</f>
        <v>0</v>
      </c>
    </row>
    <row r="10" spans="1:10" ht="43.5" customHeight="1">
      <c r="A10" s="1" t="s">
        <v>488</v>
      </c>
      <c r="B10" s="88" t="s">
        <v>489</v>
      </c>
      <c r="C10" s="168">
        <v>1</v>
      </c>
      <c r="D10" s="100" t="s">
        <v>0</v>
      </c>
      <c r="E10" s="86">
        <v>3</v>
      </c>
      <c r="F10" s="87"/>
      <c r="G10" s="157"/>
      <c r="H10" s="87">
        <f>C10*E10*F10*G10</f>
        <v>0</v>
      </c>
    </row>
    <row r="11" spans="1:10" s="91" customFormat="1" ht="14.25" customHeight="1">
      <c r="A11" s="92" t="s">
        <v>518</v>
      </c>
      <c r="B11" s="106" t="s">
        <v>492</v>
      </c>
      <c r="C11" s="167"/>
      <c r="D11" s="99" t="s">
        <v>479</v>
      </c>
      <c r="E11" s="93" t="s">
        <v>479</v>
      </c>
      <c r="F11" s="94" t="s">
        <v>479</v>
      </c>
      <c r="G11" s="160"/>
      <c r="H11" s="94">
        <f>SUM(H12:H12)</f>
        <v>0</v>
      </c>
    </row>
    <row r="12" spans="1:10" ht="43.5" customHeight="1">
      <c r="A12" s="1" t="s">
        <v>519</v>
      </c>
      <c r="B12" s="171" t="s">
        <v>536</v>
      </c>
      <c r="C12" s="168">
        <v>1</v>
      </c>
      <c r="D12" s="170" t="s">
        <v>2</v>
      </c>
      <c r="E12" s="86">
        <v>352</v>
      </c>
      <c r="F12" s="87"/>
      <c r="G12" s="157"/>
      <c r="H12" s="87">
        <f>C12*F12*G12</f>
        <v>0</v>
      </c>
      <c r="J12" s="156"/>
    </row>
    <row r="13" spans="1:10" ht="14.25" customHeight="1">
      <c r="A13" s="155" t="s">
        <v>490</v>
      </c>
      <c r="B13" s="105" t="s">
        <v>546</v>
      </c>
      <c r="C13" s="166"/>
      <c r="D13" s="101" t="s">
        <v>479</v>
      </c>
      <c r="E13" s="89" t="s">
        <v>479</v>
      </c>
      <c r="F13" s="90" t="s">
        <v>479</v>
      </c>
      <c r="G13" s="161"/>
      <c r="H13" s="97">
        <f>H14</f>
        <v>0</v>
      </c>
    </row>
    <row r="14" spans="1:10" s="91" customFormat="1" ht="14.25" customHeight="1">
      <c r="A14" s="92" t="s">
        <v>491</v>
      </c>
      <c r="B14" s="106" t="s">
        <v>497</v>
      </c>
      <c r="C14" s="167"/>
      <c r="D14" s="99" t="s">
        <v>479</v>
      </c>
      <c r="E14" s="93" t="s">
        <v>479</v>
      </c>
      <c r="F14" s="94" t="s">
        <v>479</v>
      </c>
      <c r="G14" s="160"/>
      <c r="H14" s="94">
        <f>SUM(H15:H18)</f>
        <v>0</v>
      </c>
    </row>
    <row r="15" spans="1:10" ht="43.5" customHeight="1">
      <c r="A15" s="1" t="s">
        <v>493</v>
      </c>
      <c r="B15" s="171" t="s">
        <v>537</v>
      </c>
      <c r="C15" s="168">
        <v>1</v>
      </c>
      <c r="D15" s="100" t="s">
        <v>499</v>
      </c>
      <c r="E15" s="86">
        <v>48</v>
      </c>
      <c r="F15" s="87"/>
      <c r="G15" s="165" t="s">
        <v>522</v>
      </c>
      <c r="H15" s="87">
        <f>C15*F15*E15</f>
        <v>0</v>
      </c>
    </row>
    <row r="16" spans="1:10" ht="43.5" customHeight="1">
      <c r="A16" s="1" t="s">
        <v>494</v>
      </c>
      <c r="B16" s="171" t="s">
        <v>538</v>
      </c>
      <c r="C16" s="168">
        <v>5</v>
      </c>
      <c r="D16" s="100" t="s">
        <v>499</v>
      </c>
      <c r="E16" s="86">
        <v>48</v>
      </c>
      <c r="F16" s="87"/>
      <c r="G16" s="165" t="s">
        <v>522</v>
      </c>
      <c r="H16" s="87">
        <f t="shared" ref="H16:H18" si="0">C16*F16*E16</f>
        <v>0</v>
      </c>
    </row>
    <row r="17" spans="1:9" ht="43.5" customHeight="1">
      <c r="A17" s="1" t="s">
        <v>500</v>
      </c>
      <c r="B17" s="171" t="s">
        <v>539</v>
      </c>
      <c r="C17" s="168">
        <v>1</v>
      </c>
      <c r="D17" s="100" t="s">
        <v>499</v>
      </c>
      <c r="E17" s="86">
        <v>48</v>
      </c>
      <c r="F17" s="87"/>
      <c r="G17" s="165" t="s">
        <v>522</v>
      </c>
      <c r="H17" s="87">
        <f t="shared" si="0"/>
        <v>0</v>
      </c>
    </row>
    <row r="18" spans="1:9" ht="43.5" customHeight="1">
      <c r="A18" s="1" t="s">
        <v>501</v>
      </c>
      <c r="B18" s="171" t="s">
        <v>540</v>
      </c>
      <c r="C18" s="168">
        <v>2</v>
      </c>
      <c r="D18" s="100" t="s">
        <v>499</v>
      </c>
      <c r="E18" s="86">
        <v>48</v>
      </c>
      <c r="F18" s="87"/>
      <c r="G18" s="165" t="s">
        <v>522</v>
      </c>
      <c r="H18" s="87">
        <f t="shared" si="0"/>
        <v>0</v>
      </c>
    </row>
    <row r="19" spans="1:9" s="91" customFormat="1" ht="14.25" customHeight="1">
      <c r="A19" s="92" t="s">
        <v>529</v>
      </c>
      <c r="B19" s="106" t="s">
        <v>502</v>
      </c>
      <c r="C19" s="167"/>
      <c r="D19" s="99" t="s">
        <v>479</v>
      </c>
      <c r="E19" s="93" t="s">
        <v>479</v>
      </c>
      <c r="F19" s="94" t="s">
        <v>479</v>
      </c>
      <c r="G19" s="160"/>
      <c r="H19" s="94">
        <f>H20</f>
        <v>0</v>
      </c>
    </row>
    <row r="20" spans="1:9" ht="43.5" customHeight="1">
      <c r="A20" s="178" t="s">
        <v>530</v>
      </c>
      <c r="B20" s="171" t="s">
        <v>541</v>
      </c>
      <c r="C20" s="168">
        <v>5</v>
      </c>
      <c r="D20" s="100" t="s">
        <v>499</v>
      </c>
      <c r="E20" s="86">
        <v>48</v>
      </c>
      <c r="F20" s="87"/>
      <c r="G20" s="165" t="s">
        <v>522</v>
      </c>
      <c r="H20" s="87">
        <f>C20*E20*F20</f>
        <v>0</v>
      </c>
    </row>
    <row r="21" spans="1:9" s="91" customFormat="1" ht="14.25" customHeight="1">
      <c r="A21" s="92" t="s">
        <v>531</v>
      </c>
      <c r="B21" s="106" t="s">
        <v>503</v>
      </c>
      <c r="C21" s="167"/>
      <c r="D21" s="99" t="s">
        <v>479</v>
      </c>
      <c r="E21" s="93" t="s">
        <v>479</v>
      </c>
      <c r="F21" s="94" t="s">
        <v>479</v>
      </c>
      <c r="G21" s="160"/>
      <c r="H21" s="94">
        <f>SUM(H22:H25)</f>
        <v>0</v>
      </c>
    </row>
    <row r="22" spans="1:9" ht="43.5" customHeight="1">
      <c r="A22" s="178" t="s">
        <v>532</v>
      </c>
      <c r="B22" s="171" t="s">
        <v>1</v>
      </c>
      <c r="C22" s="168">
        <v>16</v>
      </c>
      <c r="D22" s="100" t="s">
        <v>499</v>
      </c>
      <c r="E22" s="86">
        <v>48</v>
      </c>
      <c r="F22" s="87"/>
      <c r="G22" s="165" t="s">
        <v>522</v>
      </c>
      <c r="H22" s="87">
        <f>C22*E22*F22</f>
        <v>0</v>
      </c>
      <c r="I22" s="156"/>
    </row>
    <row r="23" spans="1:9" s="82" customFormat="1" ht="43.5" customHeight="1">
      <c r="A23" s="178" t="s">
        <v>533</v>
      </c>
      <c r="B23" s="171" t="s">
        <v>526</v>
      </c>
      <c r="C23" s="168">
        <v>6</v>
      </c>
      <c r="D23" s="170" t="s">
        <v>0</v>
      </c>
      <c r="E23" s="86">
        <v>48</v>
      </c>
      <c r="F23" s="87"/>
      <c r="G23" s="165" t="s">
        <v>522</v>
      </c>
      <c r="H23" s="87">
        <f t="shared" ref="H23:H25" si="1">C23*E23*F23</f>
        <v>0</v>
      </c>
      <c r="I23" s="156"/>
    </row>
    <row r="24" spans="1:9" ht="43.5" customHeight="1">
      <c r="A24" s="178" t="s">
        <v>534</v>
      </c>
      <c r="B24" s="171" t="s">
        <v>527</v>
      </c>
      <c r="C24" s="168">
        <v>59</v>
      </c>
      <c r="D24" s="100" t="s">
        <v>499</v>
      </c>
      <c r="E24" s="86">
        <v>48</v>
      </c>
      <c r="F24" s="87"/>
      <c r="G24" s="165" t="s">
        <v>522</v>
      </c>
      <c r="H24" s="87">
        <f t="shared" si="1"/>
        <v>0</v>
      </c>
      <c r="I24" s="156"/>
    </row>
    <row r="25" spans="1:9" s="82" customFormat="1" ht="43.5" customHeight="1">
      <c r="A25" s="178" t="s">
        <v>535</v>
      </c>
      <c r="B25" s="171" t="s">
        <v>528</v>
      </c>
      <c r="C25" s="168">
        <v>4</v>
      </c>
      <c r="D25" s="100" t="s">
        <v>499</v>
      </c>
      <c r="E25" s="86">
        <v>49</v>
      </c>
      <c r="F25" s="87"/>
      <c r="G25" s="165" t="s">
        <v>522</v>
      </c>
      <c r="H25" s="87">
        <f t="shared" si="1"/>
        <v>0</v>
      </c>
      <c r="I25" s="156"/>
    </row>
    <row r="26" spans="1:9" s="91" customFormat="1" ht="14.25" customHeight="1">
      <c r="A26" s="155" t="s">
        <v>495</v>
      </c>
      <c r="B26" s="105" t="s">
        <v>507</v>
      </c>
      <c r="C26" s="166"/>
      <c r="D26" s="98" t="s">
        <v>479</v>
      </c>
      <c r="E26" s="96" t="s">
        <v>479</v>
      </c>
      <c r="F26" s="97" t="s">
        <v>479</v>
      </c>
      <c r="G26" s="159"/>
      <c r="H26" s="97">
        <f>H27</f>
        <v>0</v>
      </c>
    </row>
    <row r="27" spans="1:9" s="91" customFormat="1" ht="14.25" customHeight="1">
      <c r="A27" s="92" t="s">
        <v>496</v>
      </c>
      <c r="B27" s="106" t="s">
        <v>508</v>
      </c>
      <c r="C27" s="167"/>
      <c r="D27" s="99" t="s">
        <v>479</v>
      </c>
      <c r="E27" s="93" t="s">
        <v>479</v>
      </c>
      <c r="F27" s="94" t="s">
        <v>479</v>
      </c>
      <c r="G27" s="160"/>
      <c r="H27" s="94">
        <f>H28</f>
        <v>0</v>
      </c>
    </row>
    <row r="28" spans="1:9" ht="51">
      <c r="A28" s="178" t="s">
        <v>498</v>
      </c>
      <c r="B28" s="171" t="s">
        <v>525</v>
      </c>
      <c r="C28" s="168">
        <v>1</v>
      </c>
      <c r="D28" s="170" t="s">
        <v>0</v>
      </c>
      <c r="E28" s="86">
        <v>48</v>
      </c>
      <c r="F28" s="87"/>
      <c r="G28" s="157"/>
      <c r="H28" s="87">
        <f>C28*E28*F28*G28</f>
        <v>0</v>
      </c>
    </row>
    <row r="29" spans="1:9" s="91" customFormat="1" ht="14.25" customHeight="1">
      <c r="A29" s="155" t="s">
        <v>504</v>
      </c>
      <c r="B29" s="105" t="s">
        <v>509</v>
      </c>
      <c r="C29" s="166"/>
      <c r="D29" s="98" t="s">
        <v>479</v>
      </c>
      <c r="E29" s="96" t="s">
        <v>479</v>
      </c>
      <c r="F29" s="97" t="s">
        <v>479</v>
      </c>
      <c r="G29" s="159"/>
      <c r="H29" s="97">
        <f>H30+H32</f>
        <v>0</v>
      </c>
    </row>
    <row r="30" spans="1:9" s="91" customFormat="1" ht="14.25" customHeight="1">
      <c r="A30" s="92" t="s">
        <v>505</v>
      </c>
      <c r="B30" s="106" t="s">
        <v>510</v>
      </c>
      <c r="C30" s="167"/>
      <c r="D30" s="99" t="s">
        <v>479</v>
      </c>
      <c r="E30" s="93" t="s">
        <v>479</v>
      </c>
      <c r="F30" s="94" t="s">
        <v>479</v>
      </c>
      <c r="G30" s="160"/>
      <c r="H30" s="94">
        <f>H31</f>
        <v>0</v>
      </c>
    </row>
    <row r="31" spans="1:9" ht="43.5" customHeight="1">
      <c r="A31" s="178" t="s">
        <v>506</v>
      </c>
      <c r="B31" s="171" t="s">
        <v>523</v>
      </c>
      <c r="C31" s="168">
        <v>1</v>
      </c>
      <c r="D31" s="100" t="s">
        <v>0</v>
      </c>
      <c r="E31" s="86">
        <v>48</v>
      </c>
      <c r="F31" s="87"/>
      <c r="G31" s="157"/>
      <c r="H31" s="87">
        <f>C31*E31*F31*G31</f>
        <v>0</v>
      </c>
    </row>
    <row r="32" spans="1:9" s="91" customFormat="1" ht="14.25" customHeight="1">
      <c r="A32" s="92" t="s">
        <v>543</v>
      </c>
      <c r="B32" s="106" t="s">
        <v>511</v>
      </c>
      <c r="C32" s="167"/>
      <c r="D32" s="99" t="s">
        <v>479</v>
      </c>
      <c r="E32" s="93" t="s">
        <v>479</v>
      </c>
      <c r="F32" s="94" t="s">
        <v>479</v>
      </c>
      <c r="G32" s="160"/>
      <c r="H32" s="94">
        <f>SUM(H33:H33)</f>
        <v>0</v>
      </c>
    </row>
    <row r="33" spans="1:8" ht="43.5" customHeight="1">
      <c r="A33" s="178" t="s">
        <v>544</v>
      </c>
      <c r="B33" s="171" t="s">
        <v>524</v>
      </c>
      <c r="C33" s="168">
        <v>1</v>
      </c>
      <c r="D33" s="170" t="s">
        <v>2</v>
      </c>
      <c r="E33" s="86">
        <v>528</v>
      </c>
      <c r="F33" s="87"/>
      <c r="G33" s="157"/>
      <c r="H33" s="87">
        <f>C33*E33*F33*G33</f>
        <v>0</v>
      </c>
    </row>
    <row r="34" spans="1:8" s="91" customFormat="1" ht="14.25" customHeight="1">
      <c r="A34" s="109" t="s">
        <v>514</v>
      </c>
      <c r="B34" s="109"/>
      <c r="C34" s="109"/>
      <c r="D34" s="109"/>
      <c r="E34" s="109"/>
      <c r="F34" s="109"/>
      <c r="G34" s="163"/>
      <c r="H34" s="104">
        <f>SUM(H29,H13,H8,H5,H26)</f>
        <v>0</v>
      </c>
    </row>
    <row r="35" spans="1:8" ht="12.75"/>
    <row r="36" spans="1:8" s="82" customFormat="1" ht="12.75">
      <c r="A36" s="181" t="s">
        <v>551</v>
      </c>
      <c r="B36" s="181"/>
      <c r="C36" s="169"/>
      <c r="D36" s="85"/>
      <c r="E36" s="83"/>
      <c r="F36" s="83"/>
      <c r="G36" s="162"/>
      <c r="H36" s="83"/>
    </row>
    <row r="37" spans="1:8" ht="38.25">
      <c r="A37" s="179" t="s">
        <v>542</v>
      </c>
      <c r="B37" s="180" t="s">
        <v>547</v>
      </c>
    </row>
    <row r="38" spans="1:8" ht="4.5" customHeight="1"/>
    <row r="39" spans="1:8" ht="25.5">
      <c r="A39" s="179" t="s">
        <v>545</v>
      </c>
      <c r="B39" s="180" t="s">
        <v>548</v>
      </c>
    </row>
    <row r="40" spans="1:8" ht="4.5" customHeight="1"/>
    <row r="41" spans="1:8" ht="12.75">
      <c r="A41" s="179" t="s">
        <v>549</v>
      </c>
      <c r="B41" s="180" t="s">
        <v>550</v>
      </c>
    </row>
    <row r="42" spans="1:8" ht="12.75">
      <c r="E42" s="107"/>
      <c r="F42" s="108"/>
      <c r="G42" s="164"/>
    </row>
    <row r="43" spans="1:8" ht="12.75"/>
    <row r="44" spans="1:8" ht="12.75"/>
    <row r="45" spans="1:8" ht="15.75" customHeight="1"/>
    <row r="46" spans="1:8" ht="15.75" customHeight="1"/>
    <row r="47" spans="1:8" ht="15.75" customHeight="1"/>
    <row r="48" spans="1: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</sheetData>
  <mergeCells count="4">
    <mergeCell ref="A34:F34"/>
    <mergeCell ref="A1:H1"/>
    <mergeCell ref="A2:H2"/>
    <mergeCell ref="A36:B36"/>
  </mergeCells>
  <pageMargins left="0.511811024" right="0.511811024" top="0.78740157499999996" bottom="0.78740157499999996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D966"/>
    <outlinePr summaryBelow="0" summaryRight="0"/>
  </sheetPr>
  <dimension ref="A1:V1000"/>
  <sheetViews>
    <sheetView workbookViewId="0"/>
  </sheetViews>
  <sheetFormatPr defaultColWidth="12.5703125" defaultRowHeight="15" customHeight="1"/>
  <cols>
    <col min="1" max="1" width="82.42578125" customWidth="1"/>
    <col min="2" max="2" width="16.140625" customWidth="1"/>
    <col min="3" max="3" width="10.7109375" customWidth="1"/>
    <col min="4" max="4" width="9.42578125" customWidth="1"/>
    <col min="5" max="5" width="11.42578125" customWidth="1"/>
    <col min="6" max="6" width="10.28515625" customWidth="1"/>
    <col min="7" max="9" width="15.42578125" customWidth="1"/>
  </cols>
  <sheetData>
    <row r="1" spans="1:22">
      <c r="A1" s="2" t="s">
        <v>4</v>
      </c>
      <c r="B1" s="2" t="s">
        <v>5</v>
      </c>
      <c r="C1" s="2" t="s">
        <v>6</v>
      </c>
      <c r="D1" s="2" t="s">
        <v>7</v>
      </c>
      <c r="E1" s="2" t="s">
        <v>8</v>
      </c>
      <c r="F1" s="2" t="s">
        <v>9</v>
      </c>
      <c r="G1" s="3" t="s">
        <v>10</v>
      </c>
      <c r="H1" s="4" t="s">
        <v>11</v>
      </c>
      <c r="I1" s="4" t="s">
        <v>12</v>
      </c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</row>
    <row r="2" spans="1:22" ht="15.75" customHeight="1">
      <c r="A2" s="6" t="s">
        <v>13</v>
      </c>
      <c r="B2" s="7" t="s">
        <v>14</v>
      </c>
      <c r="C2" s="7">
        <v>40</v>
      </c>
      <c r="D2" s="8">
        <v>12</v>
      </c>
      <c r="E2" s="7" t="s">
        <v>15</v>
      </c>
      <c r="F2" s="8">
        <f t="shared" ref="F2:F144" si="0">C2*D2</f>
        <v>480</v>
      </c>
      <c r="G2" s="9" t="s">
        <v>16</v>
      </c>
      <c r="H2" s="9"/>
      <c r="I2" s="9">
        <f t="shared" ref="I2:I144" si="1">H2*F2</f>
        <v>0</v>
      </c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</row>
    <row r="3" spans="1:22" ht="15.75" customHeight="1">
      <c r="A3" s="6" t="s">
        <v>17</v>
      </c>
      <c r="B3" s="7" t="s">
        <v>14</v>
      </c>
      <c r="C3" s="7">
        <v>10</v>
      </c>
      <c r="D3" s="8">
        <v>12</v>
      </c>
      <c r="E3" s="7" t="s">
        <v>15</v>
      </c>
      <c r="F3" s="8">
        <f t="shared" si="0"/>
        <v>120</v>
      </c>
      <c r="G3" s="9" t="s">
        <v>16</v>
      </c>
      <c r="H3" s="9"/>
      <c r="I3" s="9">
        <f t="shared" si="1"/>
        <v>0</v>
      </c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</row>
    <row r="4" spans="1:22" ht="15.75" customHeight="1">
      <c r="A4" s="6" t="s">
        <v>18</v>
      </c>
      <c r="B4" s="7" t="s">
        <v>14</v>
      </c>
      <c r="C4" s="7">
        <v>10</v>
      </c>
      <c r="D4" s="10">
        <v>12</v>
      </c>
      <c r="E4" s="7" t="s">
        <v>19</v>
      </c>
      <c r="F4" s="8">
        <f t="shared" si="0"/>
        <v>120</v>
      </c>
      <c r="G4" s="9" t="s">
        <v>16</v>
      </c>
      <c r="H4" s="9"/>
      <c r="I4" s="9">
        <f t="shared" si="1"/>
        <v>0</v>
      </c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</row>
    <row r="5" spans="1:22" ht="15.75" customHeight="1">
      <c r="A5" s="6" t="s">
        <v>20</v>
      </c>
      <c r="B5" s="7" t="s">
        <v>14</v>
      </c>
      <c r="C5" s="7">
        <v>64</v>
      </c>
      <c r="D5" s="10">
        <v>12</v>
      </c>
      <c r="E5" s="7" t="s">
        <v>19</v>
      </c>
      <c r="F5" s="8">
        <f t="shared" si="0"/>
        <v>768</v>
      </c>
      <c r="G5" s="9" t="s">
        <v>16</v>
      </c>
      <c r="H5" s="9"/>
      <c r="I5" s="9">
        <f t="shared" si="1"/>
        <v>0</v>
      </c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</row>
    <row r="6" spans="1:22" ht="15.75" customHeight="1">
      <c r="A6" s="6" t="s">
        <v>21</v>
      </c>
      <c r="B6" s="7" t="s">
        <v>14</v>
      </c>
      <c r="C6" s="7">
        <v>30</v>
      </c>
      <c r="D6" s="10">
        <v>12</v>
      </c>
      <c r="E6" s="7" t="s">
        <v>19</v>
      </c>
      <c r="F6" s="8">
        <f t="shared" si="0"/>
        <v>360</v>
      </c>
      <c r="G6" s="9" t="s">
        <v>16</v>
      </c>
      <c r="H6" s="9"/>
      <c r="I6" s="9">
        <f t="shared" si="1"/>
        <v>0</v>
      </c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</row>
    <row r="7" spans="1:22" ht="15.75" customHeight="1">
      <c r="A7" s="6" t="s">
        <v>22</v>
      </c>
      <c r="B7" s="7" t="s">
        <v>23</v>
      </c>
      <c r="C7" s="7">
        <v>10</v>
      </c>
      <c r="D7" s="8">
        <v>1</v>
      </c>
      <c r="E7" s="7" t="s">
        <v>24</v>
      </c>
      <c r="F7" s="8">
        <f t="shared" si="0"/>
        <v>10</v>
      </c>
      <c r="G7" s="9" t="s">
        <v>25</v>
      </c>
      <c r="H7" s="9"/>
      <c r="I7" s="9">
        <f t="shared" si="1"/>
        <v>0</v>
      </c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</row>
    <row r="8" spans="1:22" ht="15.75" customHeight="1">
      <c r="A8" s="6" t="s">
        <v>26</v>
      </c>
      <c r="B8" s="7" t="s">
        <v>23</v>
      </c>
      <c r="C8" s="7">
        <v>10</v>
      </c>
      <c r="D8" s="8">
        <v>1</v>
      </c>
      <c r="E8" s="7" t="s">
        <v>24</v>
      </c>
      <c r="F8" s="8">
        <f t="shared" si="0"/>
        <v>10</v>
      </c>
      <c r="G8" s="9" t="s">
        <v>25</v>
      </c>
      <c r="H8" s="9"/>
      <c r="I8" s="9">
        <f t="shared" si="1"/>
        <v>0</v>
      </c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</row>
    <row r="9" spans="1:22" ht="15.75" customHeight="1">
      <c r="A9" s="6" t="s">
        <v>27</v>
      </c>
      <c r="B9" s="7" t="s">
        <v>23</v>
      </c>
      <c r="C9" s="7">
        <v>8</v>
      </c>
      <c r="D9" s="8">
        <v>1</v>
      </c>
      <c r="E9" s="7" t="s">
        <v>28</v>
      </c>
      <c r="F9" s="8">
        <f t="shared" si="0"/>
        <v>8</v>
      </c>
      <c r="G9" s="9" t="s">
        <v>29</v>
      </c>
      <c r="H9" s="9"/>
      <c r="I9" s="9">
        <f t="shared" si="1"/>
        <v>0</v>
      </c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</row>
    <row r="10" spans="1:22" ht="15.75" customHeight="1">
      <c r="A10" s="6" t="s">
        <v>30</v>
      </c>
      <c r="B10" s="7" t="s">
        <v>31</v>
      </c>
      <c r="C10" s="7">
        <v>1390</v>
      </c>
      <c r="D10" s="8">
        <v>12</v>
      </c>
      <c r="E10" s="7" t="s">
        <v>32</v>
      </c>
      <c r="F10" s="8">
        <f t="shared" si="0"/>
        <v>16680</v>
      </c>
      <c r="G10" s="9" t="s">
        <v>16</v>
      </c>
      <c r="H10" s="9"/>
      <c r="I10" s="9">
        <f t="shared" si="1"/>
        <v>0</v>
      </c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</row>
    <row r="11" spans="1:22" ht="15.75" customHeight="1">
      <c r="A11" s="6" t="s">
        <v>33</v>
      </c>
      <c r="B11" s="7" t="s">
        <v>14</v>
      </c>
      <c r="C11" s="7">
        <v>50</v>
      </c>
      <c r="D11" s="8">
        <v>12</v>
      </c>
      <c r="E11" s="7" t="s">
        <v>32</v>
      </c>
      <c r="F11" s="8">
        <f t="shared" si="0"/>
        <v>600</v>
      </c>
      <c r="G11" s="9" t="s">
        <v>16</v>
      </c>
      <c r="H11" s="9"/>
      <c r="I11" s="9">
        <f t="shared" si="1"/>
        <v>0</v>
      </c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</row>
    <row r="12" spans="1:22" ht="15.75" customHeight="1">
      <c r="A12" s="6" t="s">
        <v>34</v>
      </c>
      <c r="B12" s="7" t="s">
        <v>14</v>
      </c>
      <c r="C12" s="7">
        <v>41</v>
      </c>
      <c r="D12" s="8">
        <v>12</v>
      </c>
      <c r="E12" s="7" t="s">
        <v>35</v>
      </c>
      <c r="F12" s="8">
        <f t="shared" si="0"/>
        <v>492</v>
      </c>
      <c r="G12" s="9" t="s">
        <v>16</v>
      </c>
      <c r="H12" s="9"/>
      <c r="I12" s="9">
        <f t="shared" si="1"/>
        <v>0</v>
      </c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</row>
    <row r="13" spans="1:22" ht="15.75" customHeight="1">
      <c r="A13" s="8" t="s">
        <v>36</v>
      </c>
      <c r="B13" s="7" t="s">
        <v>14</v>
      </c>
      <c r="C13" s="7">
        <v>54</v>
      </c>
      <c r="D13" s="8">
        <v>12</v>
      </c>
      <c r="E13" s="7" t="s">
        <v>37</v>
      </c>
      <c r="F13" s="8">
        <f t="shared" si="0"/>
        <v>648</v>
      </c>
      <c r="G13" s="9" t="s">
        <v>16</v>
      </c>
      <c r="H13" s="9"/>
      <c r="I13" s="9">
        <f t="shared" si="1"/>
        <v>0</v>
      </c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</row>
    <row r="14" spans="1:22" ht="15.75" customHeight="1">
      <c r="A14" s="8" t="s">
        <v>38</v>
      </c>
      <c r="B14" s="7" t="s">
        <v>14</v>
      </c>
      <c r="C14" s="7">
        <v>2</v>
      </c>
      <c r="D14" s="8">
        <v>12</v>
      </c>
      <c r="E14" s="7" t="s">
        <v>39</v>
      </c>
      <c r="F14" s="8">
        <f t="shared" si="0"/>
        <v>24</v>
      </c>
      <c r="G14" s="9" t="s">
        <v>16</v>
      </c>
      <c r="H14" s="9"/>
      <c r="I14" s="9">
        <f t="shared" si="1"/>
        <v>0</v>
      </c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</row>
    <row r="15" spans="1:22" ht="15.75" customHeight="1">
      <c r="A15" s="8" t="s">
        <v>40</v>
      </c>
      <c r="B15" s="7" t="s">
        <v>23</v>
      </c>
      <c r="C15" s="7">
        <v>4</v>
      </c>
      <c r="D15" s="8">
        <v>1</v>
      </c>
      <c r="E15" s="7" t="s">
        <v>41</v>
      </c>
      <c r="F15" s="8">
        <f t="shared" si="0"/>
        <v>4</v>
      </c>
      <c r="G15" s="9" t="s">
        <v>29</v>
      </c>
      <c r="H15" s="9"/>
      <c r="I15" s="9">
        <f t="shared" si="1"/>
        <v>0</v>
      </c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</row>
    <row r="16" spans="1:22" ht="15.75" customHeight="1">
      <c r="A16" s="8" t="s">
        <v>42</v>
      </c>
      <c r="B16" s="7" t="s">
        <v>23</v>
      </c>
      <c r="C16" s="7">
        <v>4</v>
      </c>
      <c r="D16" s="8">
        <v>1</v>
      </c>
      <c r="E16" s="7" t="s">
        <v>41</v>
      </c>
      <c r="F16" s="8">
        <f t="shared" si="0"/>
        <v>4</v>
      </c>
      <c r="G16" s="9" t="s">
        <v>29</v>
      </c>
      <c r="H16" s="9"/>
      <c r="I16" s="9">
        <f t="shared" si="1"/>
        <v>0</v>
      </c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ht="15.75" customHeight="1">
      <c r="A17" s="8" t="s">
        <v>43</v>
      </c>
      <c r="B17" s="7" t="s">
        <v>23</v>
      </c>
      <c r="C17" s="7">
        <v>8</v>
      </c>
      <c r="D17" s="8">
        <v>1</v>
      </c>
      <c r="E17" s="7" t="s">
        <v>44</v>
      </c>
      <c r="F17" s="8">
        <f t="shared" si="0"/>
        <v>8</v>
      </c>
      <c r="G17" s="9" t="s">
        <v>29</v>
      </c>
      <c r="H17" s="9"/>
      <c r="I17" s="9">
        <f t="shared" si="1"/>
        <v>0</v>
      </c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</row>
    <row r="18" spans="1:22" ht="15.75" customHeight="1">
      <c r="A18" s="8" t="s">
        <v>45</v>
      </c>
      <c r="B18" s="7" t="s">
        <v>23</v>
      </c>
      <c r="C18" s="7">
        <v>10</v>
      </c>
      <c r="D18" s="8">
        <v>1</v>
      </c>
      <c r="E18" s="7" t="s">
        <v>41</v>
      </c>
      <c r="F18" s="8">
        <f t="shared" si="0"/>
        <v>10</v>
      </c>
      <c r="G18" s="9" t="s">
        <v>29</v>
      </c>
      <c r="H18" s="9"/>
      <c r="I18" s="9">
        <f t="shared" si="1"/>
        <v>0</v>
      </c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ht="15.75" customHeight="1">
      <c r="A19" s="8" t="s">
        <v>46</v>
      </c>
      <c r="B19" s="7" t="s">
        <v>23</v>
      </c>
      <c r="C19" s="7">
        <v>10</v>
      </c>
      <c r="D19" s="8">
        <v>1</v>
      </c>
      <c r="E19" s="7" t="s">
        <v>41</v>
      </c>
      <c r="F19" s="8">
        <f t="shared" si="0"/>
        <v>10</v>
      </c>
      <c r="G19" s="9" t="s">
        <v>29</v>
      </c>
      <c r="H19" s="9"/>
      <c r="I19" s="9">
        <f t="shared" si="1"/>
        <v>0</v>
      </c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</row>
    <row r="20" spans="1:22" ht="15.75" customHeight="1">
      <c r="A20" s="8" t="s">
        <v>47</v>
      </c>
      <c r="B20" s="7" t="s">
        <v>23</v>
      </c>
      <c r="C20" s="7">
        <v>40</v>
      </c>
      <c r="D20" s="8">
        <v>1</v>
      </c>
      <c r="E20" s="7" t="s">
        <v>48</v>
      </c>
      <c r="F20" s="8">
        <f t="shared" si="0"/>
        <v>40</v>
      </c>
      <c r="G20" s="9" t="s">
        <v>29</v>
      </c>
      <c r="H20" s="9"/>
      <c r="I20" s="9">
        <f t="shared" si="1"/>
        <v>0</v>
      </c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</row>
    <row r="21" spans="1:22" ht="15.75" customHeight="1">
      <c r="A21" s="8" t="s">
        <v>49</v>
      </c>
      <c r="B21" s="7" t="s">
        <v>23</v>
      </c>
      <c r="C21" s="7">
        <v>40</v>
      </c>
      <c r="D21" s="8">
        <v>1</v>
      </c>
      <c r="E21" s="7" t="s">
        <v>50</v>
      </c>
      <c r="F21" s="8">
        <f t="shared" si="0"/>
        <v>40</v>
      </c>
      <c r="G21" s="9" t="s">
        <v>29</v>
      </c>
      <c r="H21" s="9"/>
      <c r="I21" s="9">
        <f t="shared" si="1"/>
        <v>0</v>
      </c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</row>
    <row r="22" spans="1:22" ht="15.75" customHeight="1">
      <c r="A22" s="8" t="s">
        <v>51</v>
      </c>
      <c r="B22" s="7" t="s">
        <v>23</v>
      </c>
      <c r="C22" s="7">
        <v>4</v>
      </c>
      <c r="D22" s="8">
        <v>1</v>
      </c>
      <c r="E22" s="7" t="s">
        <v>28</v>
      </c>
      <c r="F22" s="8">
        <f t="shared" si="0"/>
        <v>4</v>
      </c>
      <c r="G22" s="9" t="s">
        <v>25</v>
      </c>
      <c r="H22" s="9"/>
      <c r="I22" s="9">
        <f t="shared" si="1"/>
        <v>0</v>
      </c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ht="15.75" customHeight="1">
      <c r="A23" s="8" t="s">
        <v>52</v>
      </c>
      <c r="B23" s="7" t="s">
        <v>23</v>
      </c>
      <c r="C23" s="7">
        <v>8</v>
      </c>
      <c r="D23" s="8">
        <v>1</v>
      </c>
      <c r="E23" s="7" t="s">
        <v>53</v>
      </c>
      <c r="F23" s="8">
        <f t="shared" si="0"/>
        <v>8</v>
      </c>
      <c r="G23" s="9" t="s">
        <v>29</v>
      </c>
      <c r="H23" s="9"/>
      <c r="I23" s="9">
        <f t="shared" si="1"/>
        <v>0</v>
      </c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</row>
    <row r="24" spans="1:22" ht="15.75" customHeight="1">
      <c r="A24" s="8" t="s">
        <v>54</v>
      </c>
      <c r="B24" s="7" t="s">
        <v>23</v>
      </c>
      <c r="C24" s="7">
        <v>4</v>
      </c>
      <c r="D24" s="8">
        <v>1</v>
      </c>
      <c r="E24" s="7" t="s">
        <v>48</v>
      </c>
      <c r="F24" s="8">
        <f t="shared" si="0"/>
        <v>4</v>
      </c>
      <c r="G24" s="9" t="s">
        <v>29</v>
      </c>
      <c r="H24" s="9"/>
      <c r="I24" s="9">
        <f t="shared" si="1"/>
        <v>0</v>
      </c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</row>
    <row r="25" spans="1:22" ht="15.75" customHeight="1">
      <c r="A25" s="6" t="s">
        <v>55</v>
      </c>
      <c r="B25" s="7" t="s">
        <v>23</v>
      </c>
      <c r="C25" s="7">
        <v>40</v>
      </c>
      <c r="D25" s="8">
        <v>1</v>
      </c>
      <c r="E25" s="7" t="s">
        <v>28</v>
      </c>
      <c r="F25" s="8">
        <f t="shared" si="0"/>
        <v>40</v>
      </c>
      <c r="G25" s="9" t="s">
        <v>25</v>
      </c>
      <c r="H25" s="9"/>
      <c r="I25" s="9">
        <f t="shared" si="1"/>
        <v>0</v>
      </c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</row>
    <row r="26" spans="1:22" ht="15.75" customHeight="1">
      <c r="A26" s="6" t="s">
        <v>56</v>
      </c>
      <c r="B26" s="7" t="s">
        <v>23</v>
      </c>
      <c r="C26" s="7">
        <v>2</v>
      </c>
      <c r="D26" s="8">
        <v>1</v>
      </c>
      <c r="E26" s="7" t="s">
        <v>28</v>
      </c>
      <c r="F26" s="8">
        <f t="shared" si="0"/>
        <v>2</v>
      </c>
      <c r="G26" s="9" t="s">
        <v>25</v>
      </c>
      <c r="H26" s="9"/>
      <c r="I26" s="9">
        <f t="shared" si="1"/>
        <v>0</v>
      </c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</row>
    <row r="27" spans="1:22" ht="15.75" customHeight="1">
      <c r="A27" s="6" t="s">
        <v>57</v>
      </c>
      <c r="B27" s="7" t="s">
        <v>23</v>
      </c>
      <c r="C27" s="7">
        <v>4</v>
      </c>
      <c r="D27" s="8">
        <v>1</v>
      </c>
      <c r="E27" s="7" t="s">
        <v>28</v>
      </c>
      <c r="F27" s="8">
        <f t="shared" si="0"/>
        <v>4</v>
      </c>
      <c r="G27" s="9" t="s">
        <v>25</v>
      </c>
      <c r="H27" s="9"/>
      <c r="I27" s="9">
        <f t="shared" si="1"/>
        <v>0</v>
      </c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</row>
    <row r="28" spans="1:22" ht="15.75" customHeight="1">
      <c r="A28" s="6" t="s">
        <v>58</v>
      </c>
      <c r="B28" s="7" t="s">
        <v>23</v>
      </c>
      <c r="C28" s="7">
        <v>10</v>
      </c>
      <c r="D28" s="8">
        <v>1</v>
      </c>
      <c r="E28" s="7" t="s">
        <v>28</v>
      </c>
      <c r="F28" s="8">
        <f t="shared" si="0"/>
        <v>10</v>
      </c>
      <c r="G28" s="9" t="s">
        <v>25</v>
      </c>
      <c r="H28" s="9"/>
      <c r="I28" s="9">
        <f t="shared" si="1"/>
        <v>0</v>
      </c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</row>
    <row r="29" spans="1:22" ht="15.75" customHeight="1">
      <c r="A29" s="6" t="s">
        <v>59</v>
      </c>
      <c r="B29" s="7" t="s">
        <v>23</v>
      </c>
      <c r="C29" s="7">
        <v>40</v>
      </c>
      <c r="D29" s="8">
        <v>1</v>
      </c>
      <c r="E29" s="7" t="s">
        <v>28</v>
      </c>
      <c r="F29" s="8">
        <f t="shared" si="0"/>
        <v>40</v>
      </c>
      <c r="G29" s="9" t="s">
        <v>29</v>
      </c>
      <c r="H29" s="9"/>
      <c r="I29" s="9">
        <f t="shared" si="1"/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</row>
    <row r="30" spans="1:22" ht="15.75" customHeight="1">
      <c r="A30" s="6" t="s">
        <v>60</v>
      </c>
      <c r="B30" s="7" t="s">
        <v>23</v>
      </c>
      <c r="C30" s="7">
        <v>8</v>
      </c>
      <c r="D30" s="8">
        <v>1</v>
      </c>
      <c r="E30" s="7" t="s">
        <v>28</v>
      </c>
      <c r="F30" s="8">
        <f t="shared" si="0"/>
        <v>8</v>
      </c>
      <c r="G30" s="9" t="s">
        <v>25</v>
      </c>
      <c r="H30" s="9"/>
      <c r="I30" s="9">
        <f t="shared" si="1"/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</row>
    <row r="31" spans="1:22" ht="15.75" customHeight="1">
      <c r="A31" s="6" t="s">
        <v>61</v>
      </c>
      <c r="B31" s="7" t="s">
        <v>23</v>
      </c>
      <c r="C31" s="7">
        <v>8</v>
      </c>
      <c r="D31" s="8">
        <v>1</v>
      </c>
      <c r="E31" s="7" t="s">
        <v>28</v>
      </c>
      <c r="F31" s="8">
        <f t="shared" si="0"/>
        <v>8</v>
      </c>
      <c r="G31" s="9" t="s">
        <v>25</v>
      </c>
      <c r="H31" s="9"/>
      <c r="I31" s="9">
        <f t="shared" si="1"/>
        <v>0</v>
      </c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 ht="15.75" customHeight="1">
      <c r="A32" s="6" t="s">
        <v>62</v>
      </c>
      <c r="B32" s="7" t="s">
        <v>14</v>
      </c>
      <c r="C32" s="7">
        <v>8</v>
      </c>
      <c r="D32" s="8">
        <v>12</v>
      </c>
      <c r="E32" s="7" t="s">
        <v>28</v>
      </c>
      <c r="F32" s="8">
        <f t="shared" si="0"/>
        <v>96</v>
      </c>
      <c r="G32" s="9" t="s">
        <v>16</v>
      </c>
      <c r="H32" s="9"/>
      <c r="I32" s="9">
        <f t="shared" si="1"/>
        <v>0</v>
      </c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</row>
    <row r="33" spans="1:22" ht="15.75" customHeight="1">
      <c r="A33" s="6" t="s">
        <v>63</v>
      </c>
      <c r="B33" s="7" t="s">
        <v>14</v>
      </c>
      <c r="C33" s="7">
        <v>8</v>
      </c>
      <c r="D33" s="8">
        <v>12</v>
      </c>
      <c r="E33" s="7" t="s">
        <v>28</v>
      </c>
      <c r="F33" s="8">
        <f t="shared" si="0"/>
        <v>96</v>
      </c>
      <c r="G33" s="9" t="s">
        <v>16</v>
      </c>
      <c r="H33" s="9"/>
      <c r="I33" s="9">
        <f t="shared" si="1"/>
        <v>0</v>
      </c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</row>
    <row r="34" spans="1:22" ht="15.75" customHeight="1">
      <c r="A34" s="6" t="s">
        <v>64</v>
      </c>
      <c r="B34" s="7" t="s">
        <v>14</v>
      </c>
      <c r="C34" s="7">
        <v>800</v>
      </c>
      <c r="D34" s="8">
        <v>12</v>
      </c>
      <c r="E34" s="7" t="s">
        <v>65</v>
      </c>
      <c r="F34" s="8">
        <f t="shared" si="0"/>
        <v>9600</v>
      </c>
      <c r="G34" s="9" t="s">
        <v>16</v>
      </c>
      <c r="H34" s="9"/>
      <c r="I34" s="9">
        <f t="shared" si="1"/>
        <v>0</v>
      </c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</row>
    <row r="35" spans="1:22" ht="15.75" customHeight="1">
      <c r="A35" s="6" t="s">
        <v>66</v>
      </c>
      <c r="B35" s="7" t="s">
        <v>23</v>
      </c>
      <c r="C35" s="7">
        <v>20</v>
      </c>
      <c r="D35" s="8">
        <v>1</v>
      </c>
      <c r="E35" s="7" t="s">
        <v>28</v>
      </c>
      <c r="F35" s="8">
        <f t="shared" si="0"/>
        <v>20</v>
      </c>
      <c r="G35" s="9" t="s">
        <v>25</v>
      </c>
      <c r="H35" s="9"/>
      <c r="I35" s="9">
        <f t="shared" si="1"/>
        <v>0</v>
      </c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 ht="15.75" customHeight="1">
      <c r="A36" s="6" t="s">
        <v>67</v>
      </c>
      <c r="B36" s="7" t="s">
        <v>68</v>
      </c>
      <c r="C36" s="7">
        <v>1</v>
      </c>
      <c r="D36" s="8">
        <v>1</v>
      </c>
      <c r="E36" s="7" t="s">
        <v>28</v>
      </c>
      <c r="F36" s="8">
        <f t="shared" si="0"/>
        <v>1</v>
      </c>
      <c r="G36" s="9" t="s">
        <v>29</v>
      </c>
      <c r="H36" s="9"/>
      <c r="I36" s="9">
        <f t="shared" si="1"/>
        <v>0</v>
      </c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</row>
    <row r="37" spans="1:22" ht="15.75" customHeight="1">
      <c r="A37" s="11" t="s">
        <v>69</v>
      </c>
      <c r="B37" s="7" t="s">
        <v>23</v>
      </c>
      <c r="C37" s="12">
        <v>8</v>
      </c>
      <c r="D37" s="8">
        <v>1</v>
      </c>
      <c r="E37" s="7" t="s">
        <v>70</v>
      </c>
      <c r="F37" s="8">
        <f t="shared" si="0"/>
        <v>8</v>
      </c>
      <c r="G37" s="9" t="s">
        <v>25</v>
      </c>
      <c r="H37" s="9"/>
      <c r="I37" s="9">
        <f t="shared" si="1"/>
        <v>0</v>
      </c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</row>
    <row r="38" spans="1:22" ht="15.75" customHeight="1">
      <c r="A38" s="6" t="s">
        <v>71</v>
      </c>
      <c r="B38" s="7" t="s">
        <v>23</v>
      </c>
      <c r="C38" s="7">
        <v>8</v>
      </c>
      <c r="D38" s="8">
        <v>1</v>
      </c>
      <c r="E38" s="7" t="s">
        <v>28</v>
      </c>
      <c r="F38" s="8">
        <f t="shared" si="0"/>
        <v>8</v>
      </c>
      <c r="G38" s="9" t="s">
        <v>29</v>
      </c>
      <c r="H38" s="9"/>
      <c r="I38" s="9">
        <f t="shared" si="1"/>
        <v>0</v>
      </c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</row>
    <row r="39" spans="1:22" ht="15.75" customHeight="1">
      <c r="A39" s="6" t="s">
        <v>72</v>
      </c>
      <c r="B39" s="7" t="s">
        <v>23</v>
      </c>
      <c r="C39" s="7">
        <v>4</v>
      </c>
      <c r="D39" s="8">
        <v>1</v>
      </c>
      <c r="E39" s="7" t="s">
        <v>28</v>
      </c>
      <c r="F39" s="8">
        <f t="shared" si="0"/>
        <v>4</v>
      </c>
      <c r="G39" s="9" t="s">
        <v>29</v>
      </c>
      <c r="H39" s="9"/>
      <c r="I39" s="9">
        <f t="shared" si="1"/>
        <v>0</v>
      </c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22" ht="15.75" customHeight="1">
      <c r="A40" s="8" t="s">
        <v>73</v>
      </c>
      <c r="B40" s="7" t="s">
        <v>23</v>
      </c>
      <c r="C40" s="7">
        <v>1000</v>
      </c>
      <c r="D40" s="8">
        <v>1</v>
      </c>
      <c r="E40" s="7" t="s">
        <v>28</v>
      </c>
      <c r="F40" s="8">
        <f t="shared" si="0"/>
        <v>1000</v>
      </c>
      <c r="G40" s="9" t="s">
        <v>25</v>
      </c>
      <c r="H40" s="9"/>
      <c r="I40" s="9">
        <f t="shared" si="1"/>
        <v>0</v>
      </c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</row>
    <row r="41" spans="1:22" ht="15.75" customHeight="1">
      <c r="A41" s="8" t="s">
        <v>74</v>
      </c>
      <c r="B41" s="7" t="s">
        <v>23</v>
      </c>
      <c r="C41" s="7">
        <v>5</v>
      </c>
      <c r="D41" s="8">
        <v>1</v>
      </c>
      <c r="E41" s="7" t="s">
        <v>28</v>
      </c>
      <c r="F41" s="8">
        <f t="shared" si="0"/>
        <v>5</v>
      </c>
      <c r="G41" s="9" t="s">
        <v>29</v>
      </c>
      <c r="H41" s="9"/>
      <c r="I41" s="9">
        <f t="shared" si="1"/>
        <v>0</v>
      </c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</row>
    <row r="42" spans="1:22" ht="15.75" customHeight="1">
      <c r="A42" s="8" t="s">
        <v>75</v>
      </c>
      <c r="B42" s="7" t="s">
        <v>23</v>
      </c>
      <c r="C42" s="7">
        <v>3</v>
      </c>
      <c r="D42" s="8">
        <v>1</v>
      </c>
      <c r="E42" s="7" t="s">
        <v>37</v>
      </c>
      <c r="F42" s="8">
        <f t="shared" si="0"/>
        <v>3</v>
      </c>
      <c r="G42" s="9" t="s">
        <v>29</v>
      </c>
      <c r="H42" s="9"/>
      <c r="I42" s="9">
        <f t="shared" si="1"/>
        <v>0</v>
      </c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</row>
    <row r="43" spans="1:22" ht="15.75" customHeight="1">
      <c r="A43" s="8" t="s">
        <v>76</v>
      </c>
      <c r="B43" s="7" t="s">
        <v>23</v>
      </c>
      <c r="C43" s="7">
        <v>3</v>
      </c>
      <c r="D43" s="8">
        <v>1</v>
      </c>
      <c r="E43" s="7" t="s">
        <v>37</v>
      </c>
      <c r="F43" s="8">
        <f t="shared" si="0"/>
        <v>3</v>
      </c>
      <c r="G43" s="9" t="s">
        <v>29</v>
      </c>
      <c r="H43" s="9"/>
      <c r="I43" s="9">
        <f t="shared" si="1"/>
        <v>0</v>
      </c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</row>
    <row r="44" spans="1:22" ht="15.75" customHeight="1">
      <c r="A44" s="8" t="s">
        <v>77</v>
      </c>
      <c r="B44" s="7" t="s">
        <v>23</v>
      </c>
      <c r="C44" s="7">
        <v>3</v>
      </c>
      <c r="D44" s="8">
        <v>1</v>
      </c>
      <c r="E44" s="7" t="s">
        <v>37</v>
      </c>
      <c r="F44" s="8">
        <f t="shared" si="0"/>
        <v>3</v>
      </c>
      <c r="G44" s="9" t="s">
        <v>29</v>
      </c>
      <c r="H44" s="9"/>
      <c r="I44" s="9">
        <f t="shared" si="1"/>
        <v>0</v>
      </c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</row>
    <row r="45" spans="1:22" ht="15.75" customHeight="1">
      <c r="A45" s="8" t="s">
        <v>78</v>
      </c>
      <c r="B45" s="7" t="s">
        <v>23</v>
      </c>
      <c r="C45" s="7">
        <v>2</v>
      </c>
      <c r="D45" s="8">
        <v>1</v>
      </c>
      <c r="E45" s="7" t="s">
        <v>79</v>
      </c>
      <c r="F45" s="8">
        <f t="shared" si="0"/>
        <v>2</v>
      </c>
      <c r="G45" s="9" t="s">
        <v>29</v>
      </c>
      <c r="H45" s="9"/>
      <c r="I45" s="9">
        <f t="shared" si="1"/>
        <v>0</v>
      </c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</row>
    <row r="46" spans="1:22" ht="15.75" customHeight="1">
      <c r="A46" s="8" t="s">
        <v>80</v>
      </c>
      <c r="B46" s="7" t="s">
        <v>23</v>
      </c>
      <c r="C46" s="7">
        <v>10</v>
      </c>
      <c r="D46" s="8">
        <v>1</v>
      </c>
      <c r="E46" s="7" t="s">
        <v>35</v>
      </c>
      <c r="F46" s="8">
        <f t="shared" si="0"/>
        <v>10</v>
      </c>
      <c r="G46" s="9" t="s">
        <v>29</v>
      </c>
      <c r="H46" s="9"/>
      <c r="I46" s="9">
        <f t="shared" si="1"/>
        <v>0</v>
      </c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</row>
    <row r="47" spans="1:22" ht="15.75" customHeight="1">
      <c r="A47" s="8" t="s">
        <v>81</v>
      </c>
      <c r="B47" s="7" t="s">
        <v>23</v>
      </c>
      <c r="C47" s="7">
        <v>1</v>
      </c>
      <c r="D47" s="8">
        <v>1</v>
      </c>
      <c r="E47" s="7" t="s">
        <v>82</v>
      </c>
      <c r="F47" s="8">
        <f t="shared" si="0"/>
        <v>1</v>
      </c>
      <c r="G47" s="9" t="s">
        <v>29</v>
      </c>
      <c r="H47" s="9"/>
      <c r="I47" s="9">
        <f t="shared" si="1"/>
        <v>0</v>
      </c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</row>
    <row r="48" spans="1:22" ht="15.75" customHeight="1">
      <c r="A48" s="8" t="s">
        <v>83</v>
      </c>
      <c r="B48" s="7" t="s">
        <v>23</v>
      </c>
      <c r="C48" s="7">
        <v>1</v>
      </c>
      <c r="D48" s="8">
        <v>1</v>
      </c>
      <c r="E48" s="7" t="s">
        <v>82</v>
      </c>
      <c r="F48" s="8">
        <f t="shared" si="0"/>
        <v>1</v>
      </c>
      <c r="G48" s="9" t="s">
        <v>29</v>
      </c>
      <c r="H48" s="9"/>
      <c r="I48" s="9">
        <f t="shared" si="1"/>
        <v>0</v>
      </c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</row>
    <row r="49" spans="1:22" ht="15.75" customHeight="1">
      <c r="A49" s="8" t="s">
        <v>84</v>
      </c>
      <c r="B49" s="7" t="s">
        <v>23</v>
      </c>
      <c r="C49" s="7">
        <v>1</v>
      </c>
      <c r="D49" s="8">
        <v>1</v>
      </c>
      <c r="E49" s="7" t="s">
        <v>82</v>
      </c>
      <c r="F49" s="8">
        <f t="shared" si="0"/>
        <v>1</v>
      </c>
      <c r="G49" s="9" t="s">
        <v>29</v>
      </c>
      <c r="H49" s="9"/>
      <c r="I49" s="9">
        <f t="shared" si="1"/>
        <v>0</v>
      </c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</row>
    <row r="50" spans="1:22" ht="15.75" customHeight="1">
      <c r="A50" s="8" t="s">
        <v>85</v>
      </c>
      <c r="B50" s="7" t="s">
        <v>23</v>
      </c>
      <c r="C50" s="7">
        <v>1</v>
      </c>
      <c r="D50" s="8">
        <v>1</v>
      </c>
      <c r="E50" s="7" t="s">
        <v>82</v>
      </c>
      <c r="F50" s="8">
        <f t="shared" si="0"/>
        <v>1</v>
      </c>
      <c r="G50" s="9" t="s">
        <v>29</v>
      </c>
      <c r="H50" s="9"/>
      <c r="I50" s="9">
        <f t="shared" si="1"/>
        <v>0</v>
      </c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</row>
    <row r="51" spans="1:22" ht="15.75" customHeight="1">
      <c r="A51" s="8" t="s">
        <v>86</v>
      </c>
      <c r="B51" s="7" t="s">
        <v>23</v>
      </c>
      <c r="C51" s="7">
        <v>5</v>
      </c>
      <c r="D51" s="8">
        <v>1</v>
      </c>
      <c r="E51" s="7" t="s">
        <v>37</v>
      </c>
      <c r="F51" s="8">
        <f t="shared" si="0"/>
        <v>5</v>
      </c>
      <c r="G51" s="9" t="s">
        <v>29</v>
      </c>
      <c r="H51" s="9"/>
      <c r="I51" s="9">
        <f t="shared" si="1"/>
        <v>0</v>
      </c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</row>
    <row r="52" spans="1:22" ht="15.75" customHeight="1">
      <c r="A52" s="8" t="s">
        <v>87</v>
      </c>
      <c r="B52" s="7" t="s">
        <v>23</v>
      </c>
      <c r="C52" s="7">
        <v>10</v>
      </c>
      <c r="D52" s="8">
        <v>1</v>
      </c>
      <c r="E52" s="7" t="s">
        <v>35</v>
      </c>
      <c r="F52" s="8">
        <f t="shared" si="0"/>
        <v>10</v>
      </c>
      <c r="G52" s="9" t="s">
        <v>29</v>
      </c>
      <c r="H52" s="9"/>
      <c r="I52" s="9">
        <f t="shared" si="1"/>
        <v>0</v>
      </c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</row>
    <row r="53" spans="1:22" ht="15.75" customHeight="1">
      <c r="A53" s="8" t="s">
        <v>88</v>
      </c>
      <c r="B53" s="7" t="s">
        <v>23</v>
      </c>
      <c r="C53" s="7">
        <v>1</v>
      </c>
      <c r="D53" s="8">
        <v>1</v>
      </c>
      <c r="E53" s="7" t="s">
        <v>35</v>
      </c>
      <c r="F53" s="8">
        <f t="shared" si="0"/>
        <v>1</v>
      </c>
      <c r="G53" s="9" t="s">
        <v>29</v>
      </c>
      <c r="H53" s="9"/>
      <c r="I53" s="9">
        <f t="shared" si="1"/>
        <v>0</v>
      </c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</row>
    <row r="54" spans="1:22" ht="15.75" customHeight="1">
      <c r="A54" s="8" t="s">
        <v>89</v>
      </c>
      <c r="B54" s="7" t="s">
        <v>23</v>
      </c>
      <c r="C54" s="7">
        <v>1</v>
      </c>
      <c r="D54" s="8">
        <v>1</v>
      </c>
      <c r="E54" s="7" t="s">
        <v>82</v>
      </c>
      <c r="F54" s="8">
        <f t="shared" si="0"/>
        <v>1</v>
      </c>
      <c r="G54" s="9" t="s">
        <v>29</v>
      </c>
      <c r="H54" s="9"/>
      <c r="I54" s="9">
        <f t="shared" si="1"/>
        <v>0</v>
      </c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</row>
    <row r="55" spans="1:22" ht="15.75" customHeight="1">
      <c r="A55" s="8" t="s">
        <v>90</v>
      </c>
      <c r="B55" s="7" t="s">
        <v>23</v>
      </c>
      <c r="C55" s="7">
        <v>10</v>
      </c>
      <c r="D55" s="8">
        <v>1</v>
      </c>
      <c r="E55" s="7" t="s">
        <v>91</v>
      </c>
      <c r="F55" s="8">
        <f t="shared" si="0"/>
        <v>10</v>
      </c>
      <c r="G55" s="9" t="s">
        <v>29</v>
      </c>
      <c r="H55" s="9"/>
      <c r="I55" s="9">
        <f t="shared" si="1"/>
        <v>0</v>
      </c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</row>
    <row r="56" spans="1:22" ht="15.75" customHeight="1">
      <c r="A56" s="8" t="s">
        <v>92</v>
      </c>
      <c r="B56" s="7" t="s">
        <v>23</v>
      </c>
      <c r="C56" s="7">
        <v>3</v>
      </c>
      <c r="D56" s="8">
        <v>1</v>
      </c>
      <c r="E56" s="7" t="s">
        <v>50</v>
      </c>
      <c r="F56" s="8">
        <f t="shared" si="0"/>
        <v>3</v>
      </c>
      <c r="G56" s="9" t="s">
        <v>25</v>
      </c>
      <c r="H56" s="9"/>
      <c r="I56" s="9">
        <f t="shared" si="1"/>
        <v>0</v>
      </c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</row>
    <row r="57" spans="1:22" ht="15.75" customHeight="1">
      <c r="A57" s="8" t="s">
        <v>93</v>
      </c>
      <c r="B57" s="7" t="s">
        <v>23</v>
      </c>
      <c r="C57" s="7">
        <v>1</v>
      </c>
      <c r="D57" s="8">
        <v>1</v>
      </c>
      <c r="E57" s="7" t="s">
        <v>82</v>
      </c>
      <c r="F57" s="8">
        <f t="shared" si="0"/>
        <v>1</v>
      </c>
      <c r="G57" s="9" t="s">
        <v>29</v>
      </c>
      <c r="H57" s="9"/>
      <c r="I57" s="9">
        <f t="shared" si="1"/>
        <v>0</v>
      </c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</row>
    <row r="58" spans="1:22" ht="15.75" customHeight="1">
      <c r="A58" s="8" t="s">
        <v>94</v>
      </c>
      <c r="B58" s="7" t="s">
        <v>23</v>
      </c>
      <c r="C58" s="7">
        <v>4</v>
      </c>
      <c r="D58" s="8">
        <v>1</v>
      </c>
      <c r="E58" s="7" t="s">
        <v>79</v>
      </c>
      <c r="F58" s="8">
        <f t="shared" si="0"/>
        <v>4</v>
      </c>
      <c r="G58" s="9" t="s">
        <v>25</v>
      </c>
      <c r="H58" s="9"/>
      <c r="I58" s="9">
        <f t="shared" si="1"/>
        <v>0</v>
      </c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</row>
    <row r="59" spans="1:22" ht="15.75" customHeight="1">
      <c r="A59" s="8" t="s">
        <v>95</v>
      </c>
      <c r="B59" s="7" t="s">
        <v>23</v>
      </c>
      <c r="C59" s="7">
        <v>10</v>
      </c>
      <c r="D59" s="8">
        <v>1</v>
      </c>
      <c r="E59" s="7" t="s">
        <v>28</v>
      </c>
      <c r="F59" s="8">
        <f t="shared" si="0"/>
        <v>10</v>
      </c>
      <c r="G59" s="9" t="s">
        <v>25</v>
      </c>
      <c r="H59" s="9"/>
      <c r="I59" s="9">
        <f t="shared" si="1"/>
        <v>0</v>
      </c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</row>
    <row r="60" spans="1:22" ht="15.75" customHeight="1">
      <c r="A60" s="8" t="s">
        <v>96</v>
      </c>
      <c r="B60" s="7" t="s">
        <v>23</v>
      </c>
      <c r="C60" s="7">
        <v>8</v>
      </c>
      <c r="D60" s="8">
        <v>1</v>
      </c>
      <c r="E60" s="7" t="s">
        <v>28</v>
      </c>
      <c r="F60" s="8">
        <f t="shared" si="0"/>
        <v>8</v>
      </c>
      <c r="G60" s="9" t="s">
        <v>25</v>
      </c>
      <c r="H60" s="9"/>
      <c r="I60" s="9">
        <f t="shared" si="1"/>
        <v>0</v>
      </c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</row>
    <row r="61" spans="1:22" ht="15.75" customHeight="1">
      <c r="A61" s="8" t="s">
        <v>97</v>
      </c>
      <c r="B61" s="7" t="s">
        <v>23</v>
      </c>
      <c r="C61" s="7">
        <v>10</v>
      </c>
      <c r="D61" s="8">
        <v>1</v>
      </c>
      <c r="E61" s="7" t="s">
        <v>28</v>
      </c>
      <c r="F61" s="8">
        <f t="shared" si="0"/>
        <v>10</v>
      </c>
      <c r="G61" s="9" t="s">
        <v>25</v>
      </c>
      <c r="H61" s="9"/>
      <c r="I61" s="9">
        <f t="shared" si="1"/>
        <v>0</v>
      </c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</row>
    <row r="62" spans="1:22" ht="15.75" customHeight="1">
      <c r="A62" s="8" t="s">
        <v>98</v>
      </c>
      <c r="B62" s="7" t="s">
        <v>23</v>
      </c>
      <c r="C62" s="7">
        <v>10</v>
      </c>
      <c r="D62" s="8">
        <v>1</v>
      </c>
      <c r="E62" s="7" t="s">
        <v>28</v>
      </c>
      <c r="F62" s="8">
        <f t="shared" si="0"/>
        <v>10</v>
      </c>
      <c r="G62" s="9" t="s">
        <v>25</v>
      </c>
      <c r="H62" s="9"/>
      <c r="I62" s="9">
        <f t="shared" si="1"/>
        <v>0</v>
      </c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</row>
    <row r="63" spans="1:22" ht="15.75" customHeight="1">
      <c r="A63" s="8" t="s">
        <v>99</v>
      </c>
      <c r="B63" s="7" t="s">
        <v>23</v>
      </c>
      <c r="C63" s="7">
        <v>10</v>
      </c>
      <c r="D63" s="8">
        <v>1</v>
      </c>
      <c r="E63" s="7" t="s">
        <v>28</v>
      </c>
      <c r="F63" s="8">
        <f t="shared" si="0"/>
        <v>10</v>
      </c>
      <c r="G63" s="9" t="s">
        <v>25</v>
      </c>
      <c r="H63" s="9"/>
      <c r="I63" s="9">
        <f t="shared" si="1"/>
        <v>0</v>
      </c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</row>
    <row r="64" spans="1:22" ht="15.75" customHeight="1">
      <c r="A64" s="8" t="s">
        <v>100</v>
      </c>
      <c r="B64" s="7" t="s">
        <v>23</v>
      </c>
      <c r="C64" s="7">
        <v>10</v>
      </c>
      <c r="D64" s="8">
        <v>1</v>
      </c>
      <c r="E64" s="7" t="s">
        <v>28</v>
      </c>
      <c r="F64" s="8">
        <f t="shared" si="0"/>
        <v>10</v>
      </c>
      <c r="G64" s="9" t="s">
        <v>25</v>
      </c>
      <c r="H64" s="9"/>
      <c r="I64" s="9">
        <f t="shared" si="1"/>
        <v>0</v>
      </c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</row>
    <row r="65" spans="1:22" ht="15.75" customHeight="1">
      <c r="A65" s="8" t="s">
        <v>101</v>
      </c>
      <c r="B65" s="7" t="s">
        <v>23</v>
      </c>
      <c r="C65" s="7">
        <v>10</v>
      </c>
      <c r="D65" s="8">
        <v>1</v>
      </c>
      <c r="E65" s="7" t="s">
        <v>28</v>
      </c>
      <c r="F65" s="8">
        <f t="shared" si="0"/>
        <v>10</v>
      </c>
      <c r="G65" s="9" t="s">
        <v>25</v>
      </c>
      <c r="H65" s="9"/>
      <c r="I65" s="9">
        <f t="shared" si="1"/>
        <v>0</v>
      </c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</row>
    <row r="66" spans="1:22" ht="15.75" customHeight="1">
      <c r="A66" s="8" t="s">
        <v>102</v>
      </c>
      <c r="B66" s="7" t="s">
        <v>23</v>
      </c>
      <c r="C66" s="7">
        <v>10</v>
      </c>
      <c r="D66" s="8">
        <v>1</v>
      </c>
      <c r="E66" s="7" t="s">
        <v>28</v>
      </c>
      <c r="F66" s="8">
        <f t="shared" si="0"/>
        <v>10</v>
      </c>
      <c r="G66" s="9" t="s">
        <v>25</v>
      </c>
      <c r="H66" s="9"/>
      <c r="I66" s="9">
        <f t="shared" si="1"/>
        <v>0</v>
      </c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</row>
    <row r="67" spans="1:22" ht="15.75" customHeight="1">
      <c r="A67" s="8" t="s">
        <v>103</v>
      </c>
      <c r="B67" s="7" t="s">
        <v>23</v>
      </c>
      <c r="C67" s="7">
        <v>10</v>
      </c>
      <c r="D67" s="8">
        <v>1</v>
      </c>
      <c r="E67" s="7" t="s">
        <v>28</v>
      </c>
      <c r="F67" s="8">
        <f t="shared" si="0"/>
        <v>10</v>
      </c>
      <c r="G67" s="9" t="s">
        <v>25</v>
      </c>
      <c r="H67" s="9"/>
      <c r="I67" s="9">
        <f t="shared" si="1"/>
        <v>0</v>
      </c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</row>
    <row r="68" spans="1:22" ht="15.75" customHeight="1">
      <c r="A68" s="8" t="s">
        <v>104</v>
      </c>
      <c r="B68" s="7" t="s">
        <v>23</v>
      </c>
      <c r="C68" s="7">
        <v>10</v>
      </c>
      <c r="D68" s="8">
        <v>1</v>
      </c>
      <c r="E68" s="7" t="s">
        <v>28</v>
      </c>
      <c r="F68" s="8">
        <f t="shared" si="0"/>
        <v>10</v>
      </c>
      <c r="G68" s="9" t="s">
        <v>25</v>
      </c>
      <c r="H68" s="9"/>
      <c r="I68" s="9">
        <f t="shared" si="1"/>
        <v>0</v>
      </c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</row>
    <row r="69" spans="1:22" ht="15.75" customHeight="1">
      <c r="A69" s="8" t="s">
        <v>105</v>
      </c>
      <c r="B69" s="7" t="s">
        <v>23</v>
      </c>
      <c r="C69" s="7">
        <v>15</v>
      </c>
      <c r="D69" s="8">
        <v>1</v>
      </c>
      <c r="E69" s="7" t="s">
        <v>28</v>
      </c>
      <c r="F69" s="8">
        <f t="shared" si="0"/>
        <v>15</v>
      </c>
      <c r="G69" s="9" t="s">
        <v>25</v>
      </c>
      <c r="H69" s="9"/>
      <c r="I69" s="9">
        <f t="shared" si="1"/>
        <v>0</v>
      </c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</row>
    <row r="70" spans="1:22" ht="15.75" customHeight="1">
      <c r="A70" s="8" t="s">
        <v>106</v>
      </c>
      <c r="B70" s="7" t="s">
        <v>23</v>
      </c>
      <c r="C70" s="7">
        <v>40</v>
      </c>
      <c r="D70" s="8">
        <v>1</v>
      </c>
      <c r="E70" s="7" t="s">
        <v>50</v>
      </c>
      <c r="F70" s="8">
        <f t="shared" si="0"/>
        <v>40</v>
      </c>
      <c r="G70" s="9" t="s">
        <v>25</v>
      </c>
      <c r="H70" s="9"/>
      <c r="I70" s="9">
        <f t="shared" si="1"/>
        <v>0</v>
      </c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</row>
    <row r="71" spans="1:22" ht="15.75" customHeight="1">
      <c r="A71" s="8" t="s">
        <v>107</v>
      </c>
      <c r="B71" s="7" t="s">
        <v>23</v>
      </c>
      <c r="C71" s="7">
        <v>10</v>
      </c>
      <c r="D71" s="8">
        <v>1</v>
      </c>
      <c r="E71" s="7" t="s">
        <v>28</v>
      </c>
      <c r="F71" s="8">
        <f t="shared" si="0"/>
        <v>10</v>
      </c>
      <c r="G71" s="9" t="s">
        <v>25</v>
      </c>
      <c r="H71" s="9"/>
      <c r="I71" s="9">
        <f t="shared" si="1"/>
        <v>0</v>
      </c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</row>
    <row r="72" spans="1:22" ht="15.75" customHeight="1">
      <c r="A72" s="8" t="s">
        <v>108</v>
      </c>
      <c r="B72" s="7" t="s">
        <v>23</v>
      </c>
      <c r="C72" s="7">
        <v>10</v>
      </c>
      <c r="D72" s="8">
        <v>1</v>
      </c>
      <c r="E72" s="7" t="s">
        <v>28</v>
      </c>
      <c r="F72" s="8">
        <f t="shared" si="0"/>
        <v>10</v>
      </c>
      <c r="G72" s="9" t="s">
        <v>25</v>
      </c>
      <c r="H72" s="9"/>
      <c r="I72" s="9">
        <f t="shared" si="1"/>
        <v>0</v>
      </c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</row>
    <row r="73" spans="1:22" ht="15.75" customHeight="1">
      <c r="A73" s="6" t="s">
        <v>109</v>
      </c>
      <c r="B73" s="7" t="s">
        <v>23</v>
      </c>
      <c r="C73" s="7">
        <v>3</v>
      </c>
      <c r="D73" s="8">
        <v>1</v>
      </c>
      <c r="E73" s="7" t="s">
        <v>28</v>
      </c>
      <c r="F73" s="8">
        <f t="shared" si="0"/>
        <v>3</v>
      </c>
      <c r="G73" s="9" t="s">
        <v>25</v>
      </c>
      <c r="H73" s="9"/>
      <c r="I73" s="9">
        <f t="shared" si="1"/>
        <v>0</v>
      </c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</row>
    <row r="74" spans="1:22" ht="15.75" customHeight="1">
      <c r="A74" s="6" t="s">
        <v>110</v>
      </c>
      <c r="B74" s="7" t="s">
        <v>23</v>
      </c>
      <c r="C74" s="7">
        <v>10</v>
      </c>
      <c r="D74" s="8">
        <v>1</v>
      </c>
      <c r="E74" s="7" t="s">
        <v>65</v>
      </c>
      <c r="F74" s="8">
        <f t="shared" si="0"/>
        <v>10</v>
      </c>
      <c r="G74" s="9" t="s">
        <v>25</v>
      </c>
      <c r="H74" s="9"/>
      <c r="I74" s="9">
        <f t="shared" si="1"/>
        <v>0</v>
      </c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</row>
    <row r="75" spans="1:22" ht="15.75" customHeight="1">
      <c r="A75" s="8" t="s">
        <v>111</v>
      </c>
      <c r="B75" s="7" t="s">
        <v>23</v>
      </c>
      <c r="C75" s="7">
        <v>1</v>
      </c>
      <c r="D75" s="8">
        <v>1</v>
      </c>
      <c r="E75" s="7" t="s">
        <v>28</v>
      </c>
      <c r="F75" s="8">
        <f t="shared" si="0"/>
        <v>1</v>
      </c>
      <c r="G75" s="9" t="s">
        <v>25</v>
      </c>
      <c r="H75" s="9"/>
      <c r="I75" s="9">
        <f t="shared" si="1"/>
        <v>0</v>
      </c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</row>
    <row r="76" spans="1:22" ht="15.75" customHeight="1">
      <c r="A76" s="8" t="s">
        <v>112</v>
      </c>
      <c r="B76" s="7" t="s">
        <v>23</v>
      </c>
      <c r="C76" s="7">
        <v>2</v>
      </c>
      <c r="D76" s="8">
        <v>1</v>
      </c>
      <c r="E76" s="7" t="s">
        <v>28</v>
      </c>
      <c r="F76" s="8">
        <f t="shared" si="0"/>
        <v>2</v>
      </c>
      <c r="G76" s="9" t="s">
        <v>25</v>
      </c>
      <c r="H76" s="9"/>
      <c r="I76" s="9">
        <f t="shared" si="1"/>
        <v>0</v>
      </c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</row>
    <row r="77" spans="1:22" ht="15.75" customHeight="1">
      <c r="A77" s="8" t="s">
        <v>113</v>
      </c>
      <c r="B77" s="7" t="s">
        <v>23</v>
      </c>
      <c r="C77" s="7">
        <v>2</v>
      </c>
      <c r="D77" s="8">
        <v>1</v>
      </c>
      <c r="E77" s="7" t="s">
        <v>28</v>
      </c>
      <c r="F77" s="8">
        <f t="shared" si="0"/>
        <v>2</v>
      </c>
      <c r="G77" s="9" t="s">
        <v>25</v>
      </c>
      <c r="H77" s="9"/>
      <c r="I77" s="9">
        <f t="shared" si="1"/>
        <v>0</v>
      </c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</row>
    <row r="78" spans="1:22" ht="15.75" customHeight="1">
      <c r="A78" s="8" t="s">
        <v>114</v>
      </c>
      <c r="B78" s="7" t="s">
        <v>23</v>
      </c>
      <c r="C78" s="7">
        <v>2</v>
      </c>
      <c r="D78" s="8">
        <v>1</v>
      </c>
      <c r="E78" s="7" t="s">
        <v>115</v>
      </c>
      <c r="F78" s="8">
        <f t="shared" si="0"/>
        <v>2</v>
      </c>
      <c r="G78" s="9" t="s">
        <v>25</v>
      </c>
      <c r="H78" s="9"/>
      <c r="I78" s="9">
        <f t="shared" si="1"/>
        <v>0</v>
      </c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</row>
    <row r="79" spans="1:22" ht="15.75" customHeight="1">
      <c r="A79" s="6" t="s">
        <v>116</v>
      </c>
      <c r="B79" s="7" t="s">
        <v>23</v>
      </c>
      <c r="C79" s="7">
        <v>60</v>
      </c>
      <c r="D79" s="8">
        <v>1</v>
      </c>
      <c r="E79" s="7" t="s">
        <v>65</v>
      </c>
      <c r="F79" s="8">
        <f t="shared" si="0"/>
        <v>60</v>
      </c>
      <c r="G79" s="9" t="s">
        <v>25</v>
      </c>
      <c r="H79" s="9"/>
      <c r="I79" s="9">
        <f t="shared" si="1"/>
        <v>0</v>
      </c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</row>
    <row r="80" spans="1:22" ht="15.75" customHeight="1">
      <c r="A80" s="6" t="s">
        <v>117</v>
      </c>
      <c r="B80" s="7" t="s">
        <v>23</v>
      </c>
      <c r="C80" s="7">
        <v>30</v>
      </c>
      <c r="D80" s="8">
        <v>1</v>
      </c>
      <c r="E80" s="7" t="s">
        <v>65</v>
      </c>
      <c r="F80" s="8">
        <f t="shared" si="0"/>
        <v>30</v>
      </c>
      <c r="G80" s="9" t="s">
        <v>25</v>
      </c>
      <c r="H80" s="9"/>
      <c r="I80" s="9">
        <f t="shared" si="1"/>
        <v>0</v>
      </c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</row>
    <row r="81" spans="1:22" ht="15.75" customHeight="1">
      <c r="A81" s="6" t="s">
        <v>118</v>
      </c>
      <c r="B81" s="7" t="s">
        <v>23</v>
      </c>
      <c r="C81" s="7">
        <v>8</v>
      </c>
      <c r="D81" s="8">
        <v>1</v>
      </c>
      <c r="E81" s="7" t="s">
        <v>115</v>
      </c>
      <c r="F81" s="8">
        <f t="shared" si="0"/>
        <v>8</v>
      </c>
      <c r="G81" s="9" t="s">
        <v>25</v>
      </c>
      <c r="H81" s="9"/>
      <c r="I81" s="9">
        <f t="shared" si="1"/>
        <v>0</v>
      </c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</row>
    <row r="82" spans="1:22" ht="15.75" customHeight="1">
      <c r="A82" s="8" t="s">
        <v>119</v>
      </c>
      <c r="B82" s="7" t="s">
        <v>23</v>
      </c>
      <c r="C82" s="7">
        <v>2</v>
      </c>
      <c r="D82" s="8">
        <v>1</v>
      </c>
      <c r="E82" s="7" t="s">
        <v>120</v>
      </c>
      <c r="F82" s="8">
        <f t="shared" si="0"/>
        <v>2</v>
      </c>
      <c r="G82" s="9" t="s">
        <v>25</v>
      </c>
      <c r="H82" s="9"/>
      <c r="I82" s="9">
        <f t="shared" si="1"/>
        <v>0</v>
      </c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</row>
    <row r="83" spans="1:22" ht="15.75" customHeight="1">
      <c r="A83" s="8" t="s">
        <v>121</v>
      </c>
      <c r="B83" s="7" t="s">
        <v>23</v>
      </c>
      <c r="C83" s="7">
        <v>2</v>
      </c>
      <c r="D83" s="8">
        <v>1</v>
      </c>
      <c r="E83" s="7" t="s">
        <v>120</v>
      </c>
      <c r="F83" s="8">
        <f t="shared" si="0"/>
        <v>2</v>
      </c>
      <c r="G83" s="9" t="s">
        <v>25</v>
      </c>
      <c r="H83" s="9"/>
      <c r="I83" s="9">
        <f t="shared" si="1"/>
        <v>0</v>
      </c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</row>
    <row r="84" spans="1:22" ht="15.75" customHeight="1">
      <c r="A84" s="8" t="s">
        <v>122</v>
      </c>
      <c r="B84" s="7" t="s">
        <v>23</v>
      </c>
      <c r="C84" s="7">
        <v>4</v>
      </c>
      <c r="D84" s="8">
        <v>1</v>
      </c>
      <c r="E84" s="7" t="s">
        <v>115</v>
      </c>
      <c r="F84" s="8">
        <f t="shared" si="0"/>
        <v>4</v>
      </c>
      <c r="G84" s="9" t="s">
        <v>25</v>
      </c>
      <c r="H84" s="9"/>
      <c r="I84" s="9">
        <f t="shared" si="1"/>
        <v>0</v>
      </c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</row>
    <row r="85" spans="1:22" ht="15.75" customHeight="1">
      <c r="A85" s="8" t="s">
        <v>123</v>
      </c>
      <c r="B85" s="7" t="s">
        <v>23</v>
      </c>
      <c r="C85" s="7">
        <v>20</v>
      </c>
      <c r="D85" s="8">
        <v>1</v>
      </c>
      <c r="E85" s="7" t="s">
        <v>115</v>
      </c>
      <c r="F85" s="8">
        <f t="shared" si="0"/>
        <v>20</v>
      </c>
      <c r="G85" s="9" t="s">
        <v>25</v>
      </c>
      <c r="H85" s="9"/>
      <c r="I85" s="9">
        <f t="shared" si="1"/>
        <v>0</v>
      </c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</row>
    <row r="86" spans="1:22" ht="15.75" customHeight="1">
      <c r="A86" s="8" t="s">
        <v>124</v>
      </c>
      <c r="B86" s="7" t="s">
        <v>23</v>
      </c>
      <c r="C86" s="7">
        <v>20</v>
      </c>
      <c r="D86" s="8">
        <v>1</v>
      </c>
      <c r="E86" s="7" t="s">
        <v>115</v>
      </c>
      <c r="F86" s="8">
        <f t="shared" si="0"/>
        <v>20</v>
      </c>
      <c r="G86" s="9" t="s">
        <v>25</v>
      </c>
      <c r="H86" s="9"/>
      <c r="I86" s="9">
        <f t="shared" si="1"/>
        <v>0</v>
      </c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</row>
    <row r="87" spans="1:22" ht="15.75" customHeight="1">
      <c r="A87" s="8" t="s">
        <v>125</v>
      </c>
      <c r="B87" s="7" t="s">
        <v>23</v>
      </c>
      <c r="C87" s="7">
        <v>20</v>
      </c>
      <c r="D87" s="8">
        <v>1</v>
      </c>
      <c r="E87" s="7" t="s">
        <v>115</v>
      </c>
      <c r="F87" s="8">
        <f t="shared" si="0"/>
        <v>20</v>
      </c>
      <c r="G87" s="9" t="s">
        <v>25</v>
      </c>
      <c r="H87" s="9"/>
      <c r="I87" s="9">
        <f t="shared" si="1"/>
        <v>0</v>
      </c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</row>
    <row r="88" spans="1:22" ht="15.75" customHeight="1">
      <c r="A88" s="8" t="s">
        <v>126</v>
      </c>
      <c r="B88" s="7" t="s">
        <v>23</v>
      </c>
      <c r="C88" s="7">
        <v>5</v>
      </c>
      <c r="D88" s="8">
        <v>1</v>
      </c>
      <c r="E88" s="7" t="s">
        <v>115</v>
      </c>
      <c r="F88" s="8">
        <f t="shared" si="0"/>
        <v>5</v>
      </c>
      <c r="G88" s="9" t="s">
        <v>25</v>
      </c>
      <c r="H88" s="9"/>
      <c r="I88" s="9">
        <f t="shared" si="1"/>
        <v>0</v>
      </c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</row>
    <row r="89" spans="1:22" ht="15.75" customHeight="1">
      <c r="A89" s="8" t="s">
        <v>127</v>
      </c>
      <c r="B89" s="7" t="s">
        <v>23</v>
      </c>
      <c r="C89" s="7">
        <v>6</v>
      </c>
      <c r="D89" s="8">
        <v>1</v>
      </c>
      <c r="E89" s="7" t="s">
        <v>115</v>
      </c>
      <c r="F89" s="8">
        <f t="shared" si="0"/>
        <v>6</v>
      </c>
      <c r="G89" s="9" t="s">
        <v>25</v>
      </c>
      <c r="H89" s="9"/>
      <c r="I89" s="9">
        <f t="shared" si="1"/>
        <v>0</v>
      </c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</row>
    <row r="90" spans="1:22" ht="15.75" customHeight="1">
      <c r="A90" s="8" t="s">
        <v>128</v>
      </c>
      <c r="B90" s="7" t="s">
        <v>23</v>
      </c>
      <c r="C90" s="7">
        <v>2</v>
      </c>
      <c r="D90" s="8">
        <v>1</v>
      </c>
      <c r="E90" s="7" t="s">
        <v>115</v>
      </c>
      <c r="F90" s="8">
        <f t="shared" si="0"/>
        <v>2</v>
      </c>
      <c r="G90" s="9" t="s">
        <v>25</v>
      </c>
      <c r="H90" s="9"/>
      <c r="I90" s="9">
        <f t="shared" si="1"/>
        <v>0</v>
      </c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</row>
    <row r="91" spans="1:22" ht="15.75" customHeight="1">
      <c r="A91" s="8" t="s">
        <v>129</v>
      </c>
      <c r="B91" s="7" t="s">
        <v>23</v>
      </c>
      <c r="C91" s="7">
        <v>5</v>
      </c>
      <c r="D91" s="8">
        <v>1</v>
      </c>
      <c r="E91" s="7" t="s">
        <v>115</v>
      </c>
      <c r="F91" s="8">
        <f t="shared" si="0"/>
        <v>5</v>
      </c>
      <c r="G91" s="9" t="s">
        <v>29</v>
      </c>
      <c r="H91" s="9"/>
      <c r="I91" s="9">
        <f t="shared" si="1"/>
        <v>0</v>
      </c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</row>
    <row r="92" spans="1:22" ht="15.75" customHeight="1">
      <c r="A92" s="8" t="s">
        <v>130</v>
      </c>
      <c r="B92" s="7" t="s">
        <v>23</v>
      </c>
      <c r="C92" s="7">
        <v>5</v>
      </c>
      <c r="D92" s="8">
        <v>1</v>
      </c>
      <c r="E92" s="7" t="s">
        <v>115</v>
      </c>
      <c r="F92" s="8">
        <f t="shared" si="0"/>
        <v>5</v>
      </c>
      <c r="G92" s="9" t="s">
        <v>25</v>
      </c>
      <c r="H92" s="9"/>
      <c r="I92" s="9">
        <f t="shared" si="1"/>
        <v>0</v>
      </c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</row>
    <row r="93" spans="1:22" ht="15.75" customHeight="1">
      <c r="A93" s="8" t="s">
        <v>131</v>
      </c>
      <c r="B93" s="7" t="s">
        <v>23</v>
      </c>
      <c r="C93" s="7">
        <v>2</v>
      </c>
      <c r="D93" s="8">
        <v>1</v>
      </c>
      <c r="E93" s="7" t="s">
        <v>115</v>
      </c>
      <c r="F93" s="8">
        <f t="shared" si="0"/>
        <v>2</v>
      </c>
      <c r="G93" s="9" t="s">
        <v>25</v>
      </c>
      <c r="H93" s="9"/>
      <c r="I93" s="9">
        <f t="shared" si="1"/>
        <v>0</v>
      </c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</row>
    <row r="94" spans="1:22" ht="15.75" customHeight="1">
      <c r="A94" s="8" t="s">
        <v>132</v>
      </c>
      <c r="B94" s="7" t="s">
        <v>23</v>
      </c>
      <c r="C94" s="7">
        <v>5</v>
      </c>
      <c r="D94" s="8">
        <v>1</v>
      </c>
      <c r="E94" s="7" t="s">
        <v>115</v>
      </c>
      <c r="F94" s="8">
        <f t="shared" si="0"/>
        <v>5</v>
      </c>
      <c r="G94" s="9" t="s">
        <v>29</v>
      </c>
      <c r="H94" s="9"/>
      <c r="I94" s="9">
        <f t="shared" si="1"/>
        <v>0</v>
      </c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</row>
    <row r="95" spans="1:22" ht="15.75" customHeight="1">
      <c r="A95" s="8" t="s">
        <v>133</v>
      </c>
      <c r="B95" s="7" t="s">
        <v>23</v>
      </c>
      <c r="C95" s="7">
        <v>5</v>
      </c>
      <c r="D95" s="8">
        <v>1</v>
      </c>
      <c r="E95" s="7" t="s">
        <v>115</v>
      </c>
      <c r="F95" s="8">
        <f t="shared" si="0"/>
        <v>5</v>
      </c>
      <c r="G95" s="9" t="s">
        <v>29</v>
      </c>
      <c r="H95" s="9"/>
      <c r="I95" s="9">
        <f t="shared" si="1"/>
        <v>0</v>
      </c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</row>
    <row r="96" spans="1:22" ht="15.75" customHeight="1">
      <c r="A96" s="8" t="s">
        <v>113</v>
      </c>
      <c r="B96" s="7" t="s">
        <v>23</v>
      </c>
      <c r="C96" s="7">
        <v>2</v>
      </c>
      <c r="D96" s="8">
        <v>1</v>
      </c>
      <c r="E96" s="7" t="s">
        <v>115</v>
      </c>
      <c r="F96" s="8">
        <f t="shared" si="0"/>
        <v>2</v>
      </c>
      <c r="G96" s="9" t="s">
        <v>25</v>
      </c>
      <c r="H96" s="9"/>
      <c r="I96" s="9">
        <f t="shared" si="1"/>
        <v>0</v>
      </c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</row>
    <row r="97" spans="1:22" ht="15.75" customHeight="1">
      <c r="A97" s="8" t="s">
        <v>134</v>
      </c>
      <c r="B97" s="7" t="s">
        <v>23</v>
      </c>
      <c r="C97" s="7">
        <v>5</v>
      </c>
      <c r="D97" s="8">
        <v>1</v>
      </c>
      <c r="E97" s="7" t="s">
        <v>115</v>
      </c>
      <c r="F97" s="8">
        <f t="shared" si="0"/>
        <v>5</v>
      </c>
      <c r="G97" s="9" t="s">
        <v>29</v>
      </c>
      <c r="H97" s="9"/>
      <c r="I97" s="9">
        <f t="shared" si="1"/>
        <v>0</v>
      </c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</row>
    <row r="98" spans="1:22" ht="15.75" customHeight="1">
      <c r="A98" s="8" t="s">
        <v>135</v>
      </c>
      <c r="B98" s="7" t="s">
        <v>23</v>
      </c>
      <c r="C98" s="7">
        <v>10</v>
      </c>
      <c r="D98" s="8">
        <v>1</v>
      </c>
      <c r="E98" s="7" t="s">
        <v>115</v>
      </c>
      <c r="F98" s="8">
        <f t="shared" si="0"/>
        <v>10</v>
      </c>
      <c r="G98" s="9" t="s">
        <v>25</v>
      </c>
      <c r="H98" s="9"/>
      <c r="I98" s="9">
        <f t="shared" si="1"/>
        <v>0</v>
      </c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</row>
    <row r="99" spans="1:22" ht="15.75" customHeight="1">
      <c r="A99" s="8" t="s">
        <v>136</v>
      </c>
      <c r="B99" s="7" t="s">
        <v>23</v>
      </c>
      <c r="C99" s="7">
        <v>10</v>
      </c>
      <c r="D99" s="8">
        <v>1</v>
      </c>
      <c r="E99" s="7" t="s">
        <v>115</v>
      </c>
      <c r="F99" s="8">
        <f t="shared" si="0"/>
        <v>10</v>
      </c>
      <c r="G99" s="9" t="s">
        <v>25</v>
      </c>
      <c r="H99" s="9"/>
      <c r="I99" s="9">
        <f t="shared" si="1"/>
        <v>0</v>
      </c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</row>
    <row r="100" spans="1:22" ht="15.75" customHeight="1">
      <c r="A100" s="8" t="s">
        <v>137</v>
      </c>
      <c r="B100" s="7" t="s">
        <v>23</v>
      </c>
      <c r="C100" s="7">
        <v>5</v>
      </c>
      <c r="D100" s="8">
        <v>1</v>
      </c>
      <c r="E100" s="7" t="s">
        <v>115</v>
      </c>
      <c r="F100" s="8">
        <f t="shared" si="0"/>
        <v>5</v>
      </c>
      <c r="G100" s="9" t="s">
        <v>25</v>
      </c>
      <c r="H100" s="9"/>
      <c r="I100" s="9">
        <f t="shared" si="1"/>
        <v>0</v>
      </c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</row>
    <row r="101" spans="1:22" ht="15.75" customHeight="1">
      <c r="A101" s="8" t="s">
        <v>138</v>
      </c>
      <c r="B101" s="7" t="s">
        <v>23</v>
      </c>
      <c r="C101" s="7">
        <v>5</v>
      </c>
      <c r="D101" s="8">
        <v>1</v>
      </c>
      <c r="E101" s="7" t="s">
        <v>115</v>
      </c>
      <c r="F101" s="8">
        <f t="shared" si="0"/>
        <v>5</v>
      </c>
      <c r="G101" s="9" t="s">
        <v>25</v>
      </c>
      <c r="H101" s="9"/>
      <c r="I101" s="9">
        <f t="shared" si="1"/>
        <v>0</v>
      </c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</row>
    <row r="102" spans="1:22" ht="15.75" customHeight="1">
      <c r="A102" s="8" t="s">
        <v>139</v>
      </c>
      <c r="B102" s="7" t="s">
        <v>23</v>
      </c>
      <c r="C102" s="7">
        <v>5</v>
      </c>
      <c r="D102" s="8">
        <v>1</v>
      </c>
      <c r="E102" s="7" t="s">
        <v>115</v>
      </c>
      <c r="F102" s="8">
        <f t="shared" si="0"/>
        <v>5</v>
      </c>
      <c r="G102" s="9" t="s">
        <v>25</v>
      </c>
      <c r="H102" s="9"/>
      <c r="I102" s="9">
        <f t="shared" si="1"/>
        <v>0</v>
      </c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</row>
    <row r="103" spans="1:22" ht="15.75" customHeight="1">
      <c r="A103" s="8" t="s">
        <v>140</v>
      </c>
      <c r="B103" s="7" t="s">
        <v>23</v>
      </c>
      <c r="C103" s="7">
        <v>5</v>
      </c>
      <c r="D103" s="8">
        <v>1</v>
      </c>
      <c r="E103" s="7" t="s">
        <v>115</v>
      </c>
      <c r="F103" s="8">
        <f t="shared" si="0"/>
        <v>5</v>
      </c>
      <c r="G103" s="9" t="s">
        <v>25</v>
      </c>
      <c r="H103" s="9"/>
      <c r="I103" s="9">
        <f t="shared" si="1"/>
        <v>0</v>
      </c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</row>
    <row r="104" spans="1:22" ht="15.75" customHeight="1">
      <c r="A104" s="8" t="s">
        <v>141</v>
      </c>
      <c r="B104" s="7" t="s">
        <v>23</v>
      </c>
      <c r="C104" s="7">
        <v>5</v>
      </c>
      <c r="D104" s="8">
        <v>1</v>
      </c>
      <c r="E104" s="7" t="s">
        <v>115</v>
      </c>
      <c r="F104" s="8">
        <f t="shared" si="0"/>
        <v>5</v>
      </c>
      <c r="G104" s="9" t="s">
        <v>25</v>
      </c>
      <c r="H104" s="9"/>
      <c r="I104" s="9">
        <f t="shared" si="1"/>
        <v>0</v>
      </c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</row>
    <row r="105" spans="1:22" ht="15.75" customHeight="1">
      <c r="A105" s="8" t="s">
        <v>142</v>
      </c>
      <c r="B105" s="7" t="s">
        <v>23</v>
      </c>
      <c r="C105" s="7">
        <v>3</v>
      </c>
      <c r="D105" s="8">
        <v>1</v>
      </c>
      <c r="E105" s="7" t="s">
        <v>115</v>
      </c>
      <c r="F105" s="8">
        <f t="shared" si="0"/>
        <v>3</v>
      </c>
      <c r="G105" s="9" t="s">
        <v>25</v>
      </c>
      <c r="H105" s="9"/>
      <c r="I105" s="9">
        <f t="shared" si="1"/>
        <v>0</v>
      </c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</row>
    <row r="106" spans="1:22" ht="15.75" customHeight="1">
      <c r="A106" s="8" t="s">
        <v>143</v>
      </c>
      <c r="B106" s="7" t="s">
        <v>23</v>
      </c>
      <c r="C106" s="7">
        <v>10</v>
      </c>
      <c r="D106" s="8">
        <v>1</v>
      </c>
      <c r="E106" s="7" t="s">
        <v>144</v>
      </c>
      <c r="F106" s="8">
        <f t="shared" si="0"/>
        <v>10</v>
      </c>
      <c r="G106" s="9" t="s">
        <v>29</v>
      </c>
      <c r="H106" s="9"/>
      <c r="I106" s="9">
        <f t="shared" si="1"/>
        <v>0</v>
      </c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</row>
    <row r="107" spans="1:22" ht="15.75" customHeight="1">
      <c r="A107" s="8" t="s">
        <v>145</v>
      </c>
      <c r="B107" s="7" t="s">
        <v>23</v>
      </c>
      <c r="C107" s="7">
        <v>10</v>
      </c>
      <c r="D107" s="8">
        <v>1</v>
      </c>
      <c r="E107" s="7" t="s">
        <v>115</v>
      </c>
      <c r="F107" s="8">
        <f t="shared" si="0"/>
        <v>10</v>
      </c>
      <c r="G107" s="9" t="s">
        <v>29</v>
      </c>
      <c r="H107" s="9"/>
      <c r="I107" s="9">
        <f t="shared" si="1"/>
        <v>0</v>
      </c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</row>
    <row r="108" spans="1:22" ht="15.75" customHeight="1">
      <c r="A108" s="8" t="s">
        <v>146</v>
      </c>
      <c r="B108" s="7" t="s">
        <v>23</v>
      </c>
      <c r="C108" s="7">
        <v>5</v>
      </c>
      <c r="D108" s="8">
        <v>1</v>
      </c>
      <c r="E108" s="7" t="s">
        <v>115</v>
      </c>
      <c r="F108" s="8">
        <f t="shared" si="0"/>
        <v>5</v>
      </c>
      <c r="G108" s="9" t="s">
        <v>25</v>
      </c>
      <c r="H108" s="9"/>
      <c r="I108" s="9">
        <f t="shared" si="1"/>
        <v>0</v>
      </c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</row>
    <row r="109" spans="1:22" ht="15.75" customHeight="1">
      <c r="A109" s="6" t="s">
        <v>147</v>
      </c>
      <c r="B109" s="7" t="s">
        <v>23</v>
      </c>
      <c r="C109" s="7">
        <v>2</v>
      </c>
      <c r="D109" s="8">
        <v>1</v>
      </c>
      <c r="E109" s="7" t="s">
        <v>148</v>
      </c>
      <c r="F109" s="8">
        <f t="shared" si="0"/>
        <v>2</v>
      </c>
      <c r="G109" s="9" t="s">
        <v>25</v>
      </c>
      <c r="H109" s="9"/>
      <c r="I109" s="9">
        <f t="shared" si="1"/>
        <v>0</v>
      </c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</row>
    <row r="110" spans="1:22" ht="15.75" customHeight="1">
      <c r="A110" s="6" t="s">
        <v>149</v>
      </c>
      <c r="B110" s="7" t="s">
        <v>23</v>
      </c>
      <c r="C110" s="7">
        <v>2</v>
      </c>
      <c r="D110" s="8">
        <v>1</v>
      </c>
      <c r="E110" s="7" t="s">
        <v>150</v>
      </c>
      <c r="F110" s="8">
        <f t="shared" si="0"/>
        <v>2</v>
      </c>
      <c r="G110" s="9" t="s">
        <v>25</v>
      </c>
      <c r="H110" s="9"/>
      <c r="I110" s="9">
        <f t="shared" si="1"/>
        <v>0</v>
      </c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</row>
    <row r="111" spans="1:22" ht="15.75" customHeight="1">
      <c r="A111" s="8" t="s">
        <v>151</v>
      </c>
      <c r="B111" s="7" t="s">
        <v>23</v>
      </c>
      <c r="C111" s="7">
        <v>5</v>
      </c>
      <c r="D111" s="8">
        <v>1</v>
      </c>
      <c r="E111" s="7" t="s">
        <v>41</v>
      </c>
      <c r="F111" s="8">
        <f t="shared" si="0"/>
        <v>5</v>
      </c>
      <c r="G111" s="9" t="s">
        <v>29</v>
      </c>
      <c r="H111" s="9"/>
      <c r="I111" s="9">
        <f t="shared" si="1"/>
        <v>0</v>
      </c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</row>
    <row r="112" spans="1:22" ht="15.75" customHeight="1">
      <c r="A112" s="6" t="s">
        <v>152</v>
      </c>
      <c r="B112" s="7" t="s">
        <v>23</v>
      </c>
      <c r="C112" s="7">
        <v>10</v>
      </c>
      <c r="D112" s="8">
        <v>1</v>
      </c>
      <c r="E112" s="7" t="s">
        <v>115</v>
      </c>
      <c r="F112" s="8">
        <f t="shared" si="0"/>
        <v>10</v>
      </c>
      <c r="G112" s="9" t="s">
        <v>25</v>
      </c>
      <c r="H112" s="9"/>
      <c r="I112" s="9">
        <f t="shared" si="1"/>
        <v>0</v>
      </c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</row>
    <row r="113" spans="1:22" ht="15.75" customHeight="1">
      <c r="A113" s="8" t="s">
        <v>153</v>
      </c>
      <c r="B113" s="7" t="s">
        <v>23</v>
      </c>
      <c r="C113" s="7">
        <v>2</v>
      </c>
      <c r="D113" s="8">
        <v>1</v>
      </c>
      <c r="E113" s="7" t="s">
        <v>115</v>
      </c>
      <c r="F113" s="8">
        <f t="shared" si="0"/>
        <v>2</v>
      </c>
      <c r="G113" s="9" t="s">
        <v>25</v>
      </c>
      <c r="H113" s="9"/>
      <c r="I113" s="9">
        <f t="shared" si="1"/>
        <v>0</v>
      </c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</row>
    <row r="114" spans="1:22" ht="15.75" customHeight="1">
      <c r="A114" s="6" t="s">
        <v>154</v>
      </c>
      <c r="B114" s="7" t="s">
        <v>23</v>
      </c>
      <c r="C114" s="7">
        <v>3</v>
      </c>
      <c r="D114" s="8">
        <v>1</v>
      </c>
      <c r="E114" s="7" t="s">
        <v>39</v>
      </c>
      <c r="F114" s="8">
        <f t="shared" si="0"/>
        <v>3</v>
      </c>
      <c r="G114" s="9" t="s">
        <v>29</v>
      </c>
      <c r="H114" s="9"/>
      <c r="I114" s="9">
        <f t="shared" si="1"/>
        <v>0</v>
      </c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</row>
    <row r="115" spans="1:22" ht="15.75" customHeight="1">
      <c r="A115" s="8" t="s">
        <v>155</v>
      </c>
      <c r="B115" s="7" t="s">
        <v>23</v>
      </c>
      <c r="C115" s="7">
        <v>5</v>
      </c>
      <c r="D115" s="8">
        <v>1</v>
      </c>
      <c r="E115" s="7" t="s">
        <v>156</v>
      </c>
      <c r="F115" s="8">
        <f t="shared" si="0"/>
        <v>5</v>
      </c>
      <c r="G115" s="9" t="s">
        <v>29</v>
      </c>
      <c r="H115" s="9"/>
      <c r="I115" s="9">
        <f t="shared" si="1"/>
        <v>0</v>
      </c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</row>
    <row r="116" spans="1:22" ht="15.75" customHeight="1">
      <c r="A116" s="8" t="s">
        <v>157</v>
      </c>
      <c r="B116" s="7" t="s">
        <v>23</v>
      </c>
      <c r="C116" s="7">
        <v>5</v>
      </c>
      <c r="D116" s="8">
        <v>1</v>
      </c>
      <c r="E116" s="7" t="s">
        <v>39</v>
      </c>
      <c r="F116" s="8">
        <f t="shared" si="0"/>
        <v>5</v>
      </c>
      <c r="G116" s="9" t="s">
        <v>25</v>
      </c>
      <c r="H116" s="9"/>
      <c r="I116" s="9">
        <f t="shared" si="1"/>
        <v>0</v>
      </c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</row>
    <row r="117" spans="1:22" ht="15.75" customHeight="1">
      <c r="A117" s="8" t="s">
        <v>158</v>
      </c>
      <c r="B117" s="7" t="s">
        <v>23</v>
      </c>
      <c r="C117" s="7">
        <v>50</v>
      </c>
      <c r="D117" s="8">
        <v>1</v>
      </c>
      <c r="E117" s="7" t="s">
        <v>65</v>
      </c>
      <c r="F117" s="8">
        <f t="shared" si="0"/>
        <v>50</v>
      </c>
      <c r="G117" s="9" t="s">
        <v>25</v>
      </c>
      <c r="H117" s="9"/>
      <c r="I117" s="9">
        <f t="shared" si="1"/>
        <v>0</v>
      </c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</row>
    <row r="118" spans="1:22" ht="15.75" customHeight="1">
      <c r="A118" s="8" t="s">
        <v>159</v>
      </c>
      <c r="B118" s="7" t="s">
        <v>23</v>
      </c>
      <c r="C118" s="7">
        <v>2</v>
      </c>
      <c r="D118" s="8">
        <v>1</v>
      </c>
      <c r="E118" s="7" t="s">
        <v>156</v>
      </c>
      <c r="F118" s="8">
        <f t="shared" si="0"/>
        <v>2</v>
      </c>
      <c r="G118" s="9" t="s">
        <v>25</v>
      </c>
      <c r="H118" s="9"/>
      <c r="I118" s="9">
        <f t="shared" si="1"/>
        <v>0</v>
      </c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</row>
    <row r="119" spans="1:22" ht="15.75" customHeight="1">
      <c r="A119" s="6" t="s">
        <v>160</v>
      </c>
      <c r="B119" s="7" t="s">
        <v>23</v>
      </c>
      <c r="C119" s="7">
        <v>20</v>
      </c>
      <c r="D119" s="8">
        <v>1</v>
      </c>
      <c r="E119" s="7" t="s">
        <v>65</v>
      </c>
      <c r="F119" s="8">
        <f t="shared" si="0"/>
        <v>20</v>
      </c>
      <c r="G119" s="9" t="s">
        <v>25</v>
      </c>
      <c r="H119" s="9"/>
      <c r="I119" s="9">
        <f t="shared" si="1"/>
        <v>0</v>
      </c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</row>
    <row r="120" spans="1:22" ht="15.75" customHeight="1">
      <c r="A120" s="6" t="s">
        <v>161</v>
      </c>
      <c r="B120" s="7" t="s">
        <v>23</v>
      </c>
      <c r="C120" s="7">
        <v>50</v>
      </c>
      <c r="D120" s="8">
        <v>1</v>
      </c>
      <c r="E120" s="7" t="s">
        <v>65</v>
      </c>
      <c r="F120" s="8">
        <f t="shared" si="0"/>
        <v>50</v>
      </c>
      <c r="G120" s="9" t="s">
        <v>25</v>
      </c>
      <c r="H120" s="9"/>
      <c r="I120" s="9">
        <f t="shared" si="1"/>
        <v>0</v>
      </c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</row>
    <row r="121" spans="1:22" ht="15.75" customHeight="1">
      <c r="A121" s="8" t="s">
        <v>162</v>
      </c>
      <c r="B121" s="7" t="s">
        <v>23</v>
      </c>
      <c r="C121" s="7">
        <v>2</v>
      </c>
      <c r="D121" s="8">
        <v>1</v>
      </c>
      <c r="E121" s="7" t="s">
        <v>156</v>
      </c>
      <c r="F121" s="8">
        <f t="shared" si="0"/>
        <v>2</v>
      </c>
      <c r="G121" s="9" t="s">
        <v>25</v>
      </c>
      <c r="H121" s="9"/>
      <c r="I121" s="9">
        <f t="shared" si="1"/>
        <v>0</v>
      </c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</row>
    <row r="122" spans="1:22" ht="15.75" customHeight="1">
      <c r="A122" s="8" t="s">
        <v>163</v>
      </c>
      <c r="B122" s="7" t="s">
        <v>23</v>
      </c>
      <c r="C122" s="7">
        <v>2</v>
      </c>
      <c r="D122" s="8">
        <v>1</v>
      </c>
      <c r="E122" s="7" t="s">
        <v>115</v>
      </c>
      <c r="F122" s="8">
        <f t="shared" si="0"/>
        <v>2</v>
      </c>
      <c r="G122" s="9" t="s">
        <v>25</v>
      </c>
      <c r="H122" s="9"/>
      <c r="I122" s="9">
        <f t="shared" si="1"/>
        <v>0</v>
      </c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</row>
    <row r="123" spans="1:22" ht="15.75" customHeight="1">
      <c r="A123" s="8" t="s">
        <v>164</v>
      </c>
      <c r="B123" s="7" t="s">
        <v>23</v>
      </c>
      <c r="C123" s="7">
        <v>1</v>
      </c>
      <c r="D123" s="8">
        <v>1</v>
      </c>
      <c r="E123" s="7" t="s">
        <v>115</v>
      </c>
      <c r="F123" s="8">
        <f t="shared" si="0"/>
        <v>1</v>
      </c>
      <c r="G123" s="9" t="s">
        <v>25</v>
      </c>
      <c r="H123" s="9"/>
      <c r="I123" s="9">
        <f t="shared" si="1"/>
        <v>0</v>
      </c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</row>
    <row r="124" spans="1:22" ht="15.75" customHeight="1">
      <c r="A124" s="8" t="s">
        <v>165</v>
      </c>
      <c r="B124" s="7" t="s">
        <v>23</v>
      </c>
      <c r="C124" s="7">
        <v>1</v>
      </c>
      <c r="D124" s="8">
        <v>1</v>
      </c>
      <c r="E124" s="7" t="s">
        <v>115</v>
      </c>
      <c r="F124" s="8">
        <f t="shared" si="0"/>
        <v>1</v>
      </c>
      <c r="G124" s="9" t="s">
        <v>25</v>
      </c>
      <c r="H124" s="9"/>
      <c r="I124" s="9">
        <f t="shared" si="1"/>
        <v>0</v>
      </c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</row>
    <row r="125" spans="1:22" ht="15.75" customHeight="1">
      <c r="A125" s="8" t="s">
        <v>166</v>
      </c>
      <c r="B125" s="7" t="s">
        <v>23</v>
      </c>
      <c r="C125" s="7">
        <v>2</v>
      </c>
      <c r="D125" s="8">
        <v>1</v>
      </c>
      <c r="E125" s="7" t="s">
        <v>115</v>
      </c>
      <c r="F125" s="8">
        <f t="shared" si="0"/>
        <v>2</v>
      </c>
      <c r="G125" s="9" t="s">
        <v>25</v>
      </c>
      <c r="H125" s="9"/>
      <c r="I125" s="9">
        <f t="shared" si="1"/>
        <v>0</v>
      </c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</row>
    <row r="126" spans="1:22" ht="15.75" customHeight="1">
      <c r="A126" s="8" t="s">
        <v>167</v>
      </c>
      <c r="B126" s="7" t="s">
        <v>23</v>
      </c>
      <c r="C126" s="7">
        <v>2</v>
      </c>
      <c r="D126" s="8">
        <v>1</v>
      </c>
      <c r="E126" s="7" t="s">
        <v>115</v>
      </c>
      <c r="F126" s="8">
        <f t="shared" si="0"/>
        <v>2</v>
      </c>
      <c r="G126" s="9" t="s">
        <v>25</v>
      </c>
      <c r="H126" s="9"/>
      <c r="I126" s="9">
        <f t="shared" si="1"/>
        <v>0</v>
      </c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</row>
    <row r="127" spans="1:22" ht="15.75" customHeight="1">
      <c r="A127" s="8" t="s">
        <v>168</v>
      </c>
      <c r="B127" s="7" t="s">
        <v>23</v>
      </c>
      <c r="C127" s="7">
        <v>2</v>
      </c>
      <c r="D127" s="8">
        <v>1</v>
      </c>
      <c r="E127" s="7" t="s">
        <v>115</v>
      </c>
      <c r="F127" s="8">
        <f t="shared" si="0"/>
        <v>2</v>
      </c>
      <c r="G127" s="9" t="s">
        <v>25</v>
      </c>
      <c r="H127" s="9"/>
      <c r="I127" s="9">
        <f t="shared" si="1"/>
        <v>0</v>
      </c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</row>
    <row r="128" spans="1:22" ht="15.75" customHeight="1">
      <c r="A128" s="8" t="s">
        <v>169</v>
      </c>
      <c r="B128" s="7" t="s">
        <v>23</v>
      </c>
      <c r="C128" s="7">
        <v>2</v>
      </c>
      <c r="D128" s="8">
        <v>1</v>
      </c>
      <c r="E128" s="7" t="s">
        <v>115</v>
      </c>
      <c r="F128" s="8">
        <f t="shared" si="0"/>
        <v>2</v>
      </c>
      <c r="G128" s="9" t="s">
        <v>25</v>
      </c>
      <c r="H128" s="9"/>
      <c r="I128" s="9">
        <f t="shared" si="1"/>
        <v>0</v>
      </c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</row>
    <row r="129" spans="1:22" ht="15.75" customHeight="1">
      <c r="A129" s="6" t="s">
        <v>170</v>
      </c>
      <c r="B129" s="7" t="s">
        <v>23</v>
      </c>
      <c r="C129" s="7">
        <v>2</v>
      </c>
      <c r="D129" s="8">
        <v>1</v>
      </c>
      <c r="E129" s="7" t="s">
        <v>115</v>
      </c>
      <c r="F129" s="8">
        <f t="shared" si="0"/>
        <v>2</v>
      </c>
      <c r="G129" s="9" t="s">
        <v>25</v>
      </c>
      <c r="H129" s="9"/>
      <c r="I129" s="9">
        <f t="shared" si="1"/>
        <v>0</v>
      </c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</row>
    <row r="130" spans="1:22" ht="15.75" customHeight="1">
      <c r="A130" s="6" t="s">
        <v>171</v>
      </c>
      <c r="B130" s="7" t="s">
        <v>23</v>
      </c>
      <c r="C130" s="7">
        <v>4</v>
      </c>
      <c r="D130" s="8">
        <v>1</v>
      </c>
      <c r="E130" s="7" t="s">
        <v>115</v>
      </c>
      <c r="F130" s="8">
        <f t="shared" si="0"/>
        <v>4</v>
      </c>
      <c r="G130" s="9" t="s">
        <v>29</v>
      </c>
      <c r="H130" s="9"/>
      <c r="I130" s="9">
        <f t="shared" si="1"/>
        <v>0</v>
      </c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</row>
    <row r="131" spans="1:22" ht="15.75" customHeight="1">
      <c r="A131" s="6" t="s">
        <v>172</v>
      </c>
      <c r="B131" s="7" t="s">
        <v>23</v>
      </c>
      <c r="C131" s="7">
        <v>20</v>
      </c>
      <c r="D131" s="8">
        <v>1</v>
      </c>
      <c r="E131" s="7" t="s">
        <v>115</v>
      </c>
      <c r="F131" s="8">
        <f t="shared" si="0"/>
        <v>20</v>
      </c>
      <c r="G131" s="9" t="s">
        <v>29</v>
      </c>
      <c r="H131" s="9"/>
      <c r="I131" s="9">
        <f t="shared" si="1"/>
        <v>0</v>
      </c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</row>
    <row r="132" spans="1:22" ht="15.75" customHeight="1">
      <c r="A132" s="6" t="s">
        <v>173</v>
      </c>
      <c r="B132" s="7" t="s">
        <v>23</v>
      </c>
      <c r="C132" s="7">
        <v>1</v>
      </c>
      <c r="D132" s="8">
        <v>1</v>
      </c>
      <c r="E132" s="7" t="s">
        <v>70</v>
      </c>
      <c r="F132" s="8">
        <f t="shared" si="0"/>
        <v>1</v>
      </c>
      <c r="G132" s="9" t="s">
        <v>29</v>
      </c>
      <c r="H132" s="9"/>
      <c r="I132" s="9">
        <f t="shared" si="1"/>
        <v>0</v>
      </c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</row>
    <row r="133" spans="1:22" ht="15.75" customHeight="1">
      <c r="A133" s="8" t="s">
        <v>174</v>
      </c>
      <c r="B133" s="7" t="s">
        <v>23</v>
      </c>
      <c r="C133" s="7">
        <v>100</v>
      </c>
      <c r="D133" s="8">
        <v>1</v>
      </c>
      <c r="E133" s="7" t="s">
        <v>144</v>
      </c>
      <c r="F133" s="8">
        <f t="shared" si="0"/>
        <v>100</v>
      </c>
      <c r="G133" s="9" t="s">
        <v>25</v>
      </c>
      <c r="H133" s="9"/>
      <c r="I133" s="9">
        <f t="shared" si="1"/>
        <v>0</v>
      </c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</row>
    <row r="134" spans="1:22" ht="15.75" customHeight="1">
      <c r="A134" s="6" t="s">
        <v>175</v>
      </c>
      <c r="B134" s="7" t="s">
        <v>23</v>
      </c>
      <c r="C134" s="7">
        <v>5</v>
      </c>
      <c r="D134" s="8">
        <v>1</v>
      </c>
      <c r="E134" s="7" t="s">
        <v>176</v>
      </c>
      <c r="F134" s="8">
        <f t="shared" si="0"/>
        <v>5</v>
      </c>
      <c r="G134" s="9" t="s">
        <v>29</v>
      </c>
      <c r="H134" s="9"/>
      <c r="I134" s="9">
        <f t="shared" si="1"/>
        <v>0</v>
      </c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</row>
    <row r="135" spans="1:22" ht="15.75" customHeight="1">
      <c r="A135" s="8" t="s">
        <v>177</v>
      </c>
      <c r="B135" s="7" t="s">
        <v>23</v>
      </c>
      <c r="C135" s="7">
        <v>8</v>
      </c>
      <c r="D135" s="8">
        <v>1</v>
      </c>
      <c r="E135" s="7" t="s">
        <v>115</v>
      </c>
      <c r="F135" s="8">
        <f t="shared" si="0"/>
        <v>8</v>
      </c>
      <c r="G135" s="9" t="s">
        <v>29</v>
      </c>
      <c r="H135" s="9"/>
      <c r="I135" s="9">
        <f t="shared" si="1"/>
        <v>0</v>
      </c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</row>
    <row r="136" spans="1:22" ht="15.75" customHeight="1">
      <c r="A136" s="6" t="s">
        <v>178</v>
      </c>
      <c r="B136" s="7" t="s">
        <v>23</v>
      </c>
      <c r="C136" s="7">
        <v>12</v>
      </c>
      <c r="D136" s="8">
        <v>1</v>
      </c>
      <c r="E136" s="7" t="s">
        <v>115</v>
      </c>
      <c r="F136" s="8">
        <f t="shared" si="0"/>
        <v>12</v>
      </c>
      <c r="G136" s="9" t="s">
        <v>29</v>
      </c>
      <c r="H136" s="9"/>
      <c r="I136" s="9">
        <f t="shared" si="1"/>
        <v>0</v>
      </c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</row>
    <row r="137" spans="1:22" ht="15.75" customHeight="1">
      <c r="A137" s="6" t="s">
        <v>179</v>
      </c>
      <c r="B137" s="7" t="s">
        <v>14</v>
      </c>
      <c r="C137" s="7">
        <v>10</v>
      </c>
      <c r="D137" s="8">
        <v>12</v>
      </c>
      <c r="E137" s="7" t="s">
        <v>115</v>
      </c>
      <c r="F137" s="8">
        <f t="shared" si="0"/>
        <v>120</v>
      </c>
      <c r="G137" s="9" t="s">
        <v>29</v>
      </c>
      <c r="H137" s="9"/>
      <c r="I137" s="9">
        <f t="shared" si="1"/>
        <v>0</v>
      </c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</row>
    <row r="138" spans="1:22" ht="15.75" customHeight="1">
      <c r="A138" s="8" t="s">
        <v>180</v>
      </c>
      <c r="B138" s="7" t="s">
        <v>23</v>
      </c>
      <c r="C138" s="7">
        <v>4</v>
      </c>
      <c r="D138" s="8">
        <v>1</v>
      </c>
      <c r="E138" s="7" t="s">
        <v>115</v>
      </c>
      <c r="F138" s="8">
        <f t="shared" si="0"/>
        <v>4</v>
      </c>
      <c r="G138" s="9" t="s">
        <v>25</v>
      </c>
      <c r="H138" s="9"/>
      <c r="I138" s="9">
        <f t="shared" si="1"/>
        <v>0</v>
      </c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</row>
    <row r="139" spans="1:22" ht="15.75" customHeight="1">
      <c r="A139" s="8" t="s">
        <v>181</v>
      </c>
      <c r="B139" s="7" t="s">
        <v>23</v>
      </c>
      <c r="C139" s="7">
        <v>8</v>
      </c>
      <c r="D139" s="8">
        <v>1</v>
      </c>
      <c r="E139" s="7" t="s">
        <v>115</v>
      </c>
      <c r="F139" s="8">
        <f t="shared" si="0"/>
        <v>8</v>
      </c>
      <c r="G139" s="9" t="s">
        <v>29</v>
      </c>
      <c r="H139" s="9"/>
      <c r="I139" s="9">
        <f t="shared" si="1"/>
        <v>0</v>
      </c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</row>
    <row r="140" spans="1:22" ht="15.75" customHeight="1">
      <c r="A140" s="8" t="s">
        <v>182</v>
      </c>
      <c r="B140" s="7" t="s">
        <v>23</v>
      </c>
      <c r="C140" s="7">
        <v>16</v>
      </c>
      <c r="D140" s="8">
        <v>1</v>
      </c>
      <c r="E140" s="7" t="s">
        <v>115</v>
      </c>
      <c r="F140" s="8">
        <f t="shared" si="0"/>
        <v>16</v>
      </c>
      <c r="G140" s="9" t="s">
        <v>29</v>
      </c>
      <c r="H140" s="9"/>
      <c r="I140" s="9">
        <f t="shared" si="1"/>
        <v>0</v>
      </c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</row>
    <row r="141" spans="1:22" ht="15.75" customHeight="1">
      <c r="A141" s="11" t="s">
        <v>183</v>
      </c>
      <c r="B141" s="7" t="s">
        <v>23</v>
      </c>
      <c r="C141" s="7">
        <v>20</v>
      </c>
      <c r="D141" s="8">
        <v>1</v>
      </c>
      <c r="E141" s="7" t="s">
        <v>39</v>
      </c>
      <c r="F141" s="8">
        <f t="shared" si="0"/>
        <v>20</v>
      </c>
      <c r="G141" s="9" t="s">
        <v>29</v>
      </c>
      <c r="H141" s="9"/>
      <c r="I141" s="9">
        <f t="shared" si="1"/>
        <v>0</v>
      </c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</row>
    <row r="142" spans="1:22" ht="15.75" customHeight="1">
      <c r="A142" s="8" t="s">
        <v>184</v>
      </c>
      <c r="B142" s="7" t="s">
        <v>23</v>
      </c>
      <c r="C142" s="7">
        <v>10</v>
      </c>
      <c r="D142" s="8">
        <v>1</v>
      </c>
      <c r="E142" s="7" t="s">
        <v>185</v>
      </c>
      <c r="F142" s="8">
        <f t="shared" si="0"/>
        <v>10</v>
      </c>
      <c r="G142" s="9" t="s">
        <v>29</v>
      </c>
      <c r="H142" s="9"/>
      <c r="I142" s="9">
        <f t="shared" si="1"/>
        <v>0</v>
      </c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</row>
    <row r="143" spans="1:22" ht="15.75" customHeight="1">
      <c r="A143" s="8" t="s">
        <v>186</v>
      </c>
      <c r="B143" s="7" t="s">
        <v>23</v>
      </c>
      <c r="C143" s="7">
        <v>12</v>
      </c>
      <c r="D143" s="8">
        <v>1</v>
      </c>
      <c r="E143" s="7" t="s">
        <v>115</v>
      </c>
      <c r="F143" s="8">
        <f t="shared" si="0"/>
        <v>12</v>
      </c>
      <c r="G143" s="9" t="s">
        <v>29</v>
      </c>
      <c r="H143" s="9"/>
      <c r="I143" s="9">
        <f t="shared" si="1"/>
        <v>0</v>
      </c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</row>
    <row r="144" spans="1:22" ht="15.75" customHeight="1">
      <c r="A144" s="11" t="s">
        <v>187</v>
      </c>
      <c r="B144" s="7" t="s">
        <v>23</v>
      </c>
      <c r="C144" s="7">
        <v>16</v>
      </c>
      <c r="D144" s="8">
        <v>1</v>
      </c>
      <c r="E144" s="7" t="s">
        <v>115</v>
      </c>
      <c r="F144" s="8">
        <f t="shared" si="0"/>
        <v>16</v>
      </c>
      <c r="G144" s="9" t="s">
        <v>29</v>
      </c>
      <c r="H144" s="9"/>
      <c r="I144" s="9">
        <f t="shared" si="1"/>
        <v>0</v>
      </c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</row>
    <row r="145" spans="1:22" ht="15.75" customHeight="1">
      <c r="A145" s="111" t="s">
        <v>3</v>
      </c>
      <c r="B145" s="112"/>
      <c r="C145" s="112"/>
      <c r="D145" s="112"/>
      <c r="E145" s="112"/>
      <c r="F145" s="113"/>
      <c r="G145" s="13"/>
      <c r="H145" s="13"/>
      <c r="I145" s="9">
        <f>F145*H145</f>
        <v>0</v>
      </c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</row>
    <row r="146" spans="1:22" ht="15.75" customHeight="1">
      <c r="A146" s="5"/>
      <c r="B146" s="14"/>
      <c r="C146" s="14"/>
      <c r="D146" s="5"/>
      <c r="E146" s="14"/>
      <c r="F146" s="5"/>
      <c r="G146" s="15"/>
      <c r="H146" s="15"/>
      <c r="I146" s="1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</row>
    <row r="147" spans="1:22" ht="15.75" customHeight="1">
      <c r="A147" s="5"/>
      <c r="B147" s="14"/>
      <c r="C147" s="14"/>
      <c r="D147" s="5"/>
      <c r="E147" s="14"/>
      <c r="F147" s="5"/>
      <c r="G147" s="15"/>
      <c r="H147" s="15"/>
      <c r="I147" s="1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</row>
    <row r="148" spans="1:22" ht="15.75" customHeight="1">
      <c r="A148" s="5"/>
      <c r="B148" s="14"/>
      <c r="C148" s="14"/>
      <c r="D148" s="5"/>
      <c r="E148" s="14"/>
      <c r="F148" s="5"/>
      <c r="G148" s="15"/>
      <c r="H148" s="15"/>
      <c r="I148" s="1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</row>
    <row r="149" spans="1:22" ht="15.75" customHeight="1">
      <c r="A149" s="5"/>
      <c r="B149" s="14"/>
      <c r="C149" s="14"/>
      <c r="D149" s="5"/>
      <c r="E149" s="14"/>
      <c r="F149" s="5"/>
      <c r="G149" s="15"/>
      <c r="H149" s="15"/>
      <c r="I149" s="1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</row>
    <row r="150" spans="1:22" ht="15.75" customHeight="1">
      <c r="A150" s="5"/>
      <c r="B150" s="14"/>
      <c r="C150" s="14"/>
      <c r="D150" s="5"/>
      <c r="E150" s="14"/>
      <c r="F150" s="5"/>
      <c r="G150" s="15"/>
      <c r="H150" s="15"/>
      <c r="I150" s="1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</row>
    <row r="151" spans="1:22" ht="15.75" customHeight="1">
      <c r="A151" s="5"/>
      <c r="B151" s="14"/>
      <c r="C151" s="14"/>
      <c r="D151" s="5"/>
      <c r="E151" s="14"/>
      <c r="F151" s="5"/>
      <c r="G151" s="15"/>
      <c r="H151" s="15"/>
      <c r="I151" s="1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</row>
    <row r="152" spans="1:22" ht="15.75" customHeight="1">
      <c r="A152" s="5"/>
      <c r="B152" s="14"/>
      <c r="C152" s="14"/>
      <c r="D152" s="5"/>
      <c r="E152" s="14"/>
      <c r="F152" s="5"/>
      <c r="G152" s="15"/>
      <c r="H152" s="15"/>
      <c r="I152" s="1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</row>
    <row r="153" spans="1:22" ht="15.75" customHeight="1">
      <c r="A153" s="5"/>
      <c r="B153" s="14"/>
      <c r="C153" s="14"/>
      <c r="D153" s="5"/>
      <c r="E153" s="14"/>
      <c r="F153" s="5"/>
      <c r="G153" s="15"/>
      <c r="H153" s="15"/>
      <c r="I153" s="1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</row>
    <row r="154" spans="1:22" ht="15.75" customHeight="1">
      <c r="A154" s="5"/>
      <c r="B154" s="14"/>
      <c r="C154" s="14"/>
      <c r="D154" s="5"/>
      <c r="E154" s="14"/>
      <c r="F154" s="5"/>
      <c r="G154" s="15"/>
      <c r="H154" s="15"/>
      <c r="I154" s="1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</row>
    <row r="155" spans="1:22" ht="15.75" customHeight="1">
      <c r="A155" s="5"/>
      <c r="B155" s="14"/>
      <c r="C155" s="14"/>
      <c r="D155" s="5"/>
      <c r="E155" s="14"/>
      <c r="F155" s="5"/>
      <c r="G155" s="15"/>
      <c r="H155" s="15"/>
      <c r="I155" s="1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</row>
    <row r="156" spans="1:22" ht="15.75" customHeight="1">
      <c r="A156" s="5"/>
      <c r="B156" s="14"/>
      <c r="C156" s="14"/>
      <c r="D156" s="5"/>
      <c r="E156" s="14"/>
      <c r="F156" s="5"/>
      <c r="G156" s="15"/>
      <c r="H156" s="15"/>
      <c r="I156" s="1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</row>
    <row r="157" spans="1:22" ht="15.75" customHeight="1">
      <c r="A157" s="5"/>
      <c r="B157" s="14"/>
      <c r="C157" s="14"/>
      <c r="D157" s="5"/>
      <c r="E157" s="14"/>
      <c r="F157" s="5"/>
      <c r="G157" s="15"/>
      <c r="H157" s="15"/>
      <c r="I157" s="1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</row>
    <row r="158" spans="1:22" ht="15.75" customHeight="1">
      <c r="A158" s="5"/>
      <c r="B158" s="14"/>
      <c r="C158" s="14"/>
      <c r="D158" s="5"/>
      <c r="E158" s="14"/>
      <c r="F158" s="5"/>
      <c r="G158" s="15"/>
      <c r="H158" s="15"/>
      <c r="I158" s="1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</row>
    <row r="159" spans="1:22" ht="15.75" customHeight="1">
      <c r="A159" s="5"/>
      <c r="B159" s="14"/>
      <c r="C159" s="14"/>
      <c r="D159" s="5"/>
      <c r="E159" s="14"/>
      <c r="F159" s="5"/>
      <c r="G159" s="15"/>
      <c r="H159" s="15"/>
      <c r="I159" s="1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</row>
    <row r="160" spans="1:22" ht="15.75" customHeight="1">
      <c r="A160" s="5"/>
      <c r="B160" s="14"/>
      <c r="C160" s="14"/>
      <c r="D160" s="5"/>
      <c r="E160" s="14"/>
      <c r="F160" s="5"/>
      <c r="G160" s="15"/>
      <c r="H160" s="15"/>
      <c r="I160" s="1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</row>
    <row r="161" spans="1:22" ht="15.75" customHeight="1">
      <c r="A161" s="5"/>
      <c r="B161" s="14"/>
      <c r="C161" s="14"/>
      <c r="D161" s="5"/>
      <c r="E161" s="14"/>
      <c r="F161" s="5"/>
      <c r="G161" s="15"/>
      <c r="H161" s="15"/>
      <c r="I161" s="1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</row>
    <row r="162" spans="1:22" ht="15.75" customHeight="1">
      <c r="A162" s="5"/>
      <c r="B162" s="14"/>
      <c r="C162" s="14"/>
      <c r="D162" s="5"/>
      <c r="E162" s="14"/>
      <c r="F162" s="5"/>
      <c r="G162" s="15"/>
      <c r="H162" s="15"/>
      <c r="I162" s="1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</row>
    <row r="163" spans="1:22" ht="15.75" customHeight="1">
      <c r="A163" s="5"/>
      <c r="B163" s="14"/>
      <c r="C163" s="14"/>
      <c r="D163" s="5"/>
      <c r="E163" s="14"/>
      <c r="F163" s="5"/>
      <c r="G163" s="15"/>
      <c r="H163" s="15"/>
      <c r="I163" s="1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</row>
    <row r="164" spans="1:22" ht="15.75" customHeight="1">
      <c r="A164" s="5"/>
      <c r="B164" s="14"/>
      <c r="C164" s="14"/>
      <c r="D164" s="5"/>
      <c r="E164" s="14"/>
      <c r="F164" s="5"/>
      <c r="G164" s="15"/>
      <c r="H164" s="15"/>
      <c r="I164" s="1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</row>
    <row r="165" spans="1:22" ht="15.75" customHeight="1">
      <c r="A165" s="5"/>
      <c r="B165" s="14"/>
      <c r="C165" s="14"/>
      <c r="D165" s="5"/>
      <c r="E165" s="14"/>
      <c r="F165" s="5"/>
      <c r="G165" s="15"/>
      <c r="H165" s="15"/>
      <c r="I165" s="1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</row>
    <row r="166" spans="1:22" ht="15.75" customHeight="1">
      <c r="A166" s="5"/>
      <c r="B166" s="14"/>
      <c r="C166" s="14"/>
      <c r="D166" s="5"/>
      <c r="E166" s="14"/>
      <c r="F166" s="5"/>
      <c r="G166" s="15"/>
      <c r="H166" s="15"/>
      <c r="I166" s="1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</row>
    <row r="167" spans="1:22" ht="15.75" customHeight="1">
      <c r="A167" s="5"/>
      <c r="B167" s="14"/>
      <c r="C167" s="14"/>
      <c r="D167" s="5"/>
      <c r="E167" s="14"/>
      <c r="F167" s="5"/>
      <c r="G167" s="15"/>
      <c r="H167" s="15"/>
      <c r="I167" s="1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</row>
    <row r="168" spans="1:22" ht="15.75" customHeight="1">
      <c r="A168" s="5"/>
      <c r="B168" s="14"/>
      <c r="C168" s="14"/>
      <c r="D168" s="5"/>
      <c r="E168" s="14"/>
      <c r="F168" s="5"/>
      <c r="G168" s="15"/>
      <c r="H168" s="15"/>
      <c r="I168" s="1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</row>
    <row r="169" spans="1:22" ht="15.75" customHeight="1">
      <c r="A169" s="5"/>
      <c r="B169" s="14"/>
      <c r="C169" s="14"/>
      <c r="D169" s="5"/>
      <c r="E169" s="14"/>
      <c r="F169" s="5"/>
      <c r="G169" s="15"/>
      <c r="H169" s="15"/>
      <c r="I169" s="1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</row>
    <row r="170" spans="1:22" ht="15.75" customHeight="1">
      <c r="A170" s="5"/>
      <c r="B170" s="14"/>
      <c r="C170" s="14"/>
      <c r="D170" s="5"/>
      <c r="E170" s="14"/>
      <c r="F170" s="5"/>
      <c r="G170" s="15"/>
      <c r="H170" s="15"/>
      <c r="I170" s="1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</row>
    <row r="171" spans="1:22" ht="15.75" customHeight="1">
      <c r="A171" s="5"/>
      <c r="B171" s="14"/>
      <c r="C171" s="14"/>
      <c r="D171" s="5"/>
      <c r="E171" s="14"/>
      <c r="F171" s="5"/>
      <c r="G171" s="15"/>
      <c r="H171" s="15"/>
      <c r="I171" s="1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</row>
    <row r="172" spans="1:22" ht="15.75" customHeight="1">
      <c r="A172" s="5"/>
      <c r="B172" s="14"/>
      <c r="C172" s="14"/>
      <c r="D172" s="5"/>
      <c r="E172" s="14"/>
      <c r="F172" s="5"/>
      <c r="G172" s="15"/>
      <c r="H172" s="15"/>
      <c r="I172" s="1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</row>
    <row r="173" spans="1:22" ht="15.75" customHeight="1">
      <c r="A173" s="5"/>
      <c r="B173" s="14"/>
      <c r="C173" s="14"/>
      <c r="D173" s="5"/>
      <c r="E173" s="14"/>
      <c r="F173" s="5"/>
      <c r="G173" s="15"/>
      <c r="H173" s="15"/>
      <c r="I173" s="1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</row>
    <row r="174" spans="1:22" ht="15.75" customHeight="1">
      <c r="A174" s="5"/>
      <c r="B174" s="14"/>
      <c r="C174" s="14"/>
      <c r="D174" s="5"/>
      <c r="E174" s="14"/>
      <c r="F174" s="5"/>
      <c r="G174" s="15"/>
      <c r="H174" s="15"/>
      <c r="I174" s="1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</row>
    <row r="175" spans="1:22" ht="15.75" customHeight="1">
      <c r="A175" s="5"/>
      <c r="B175" s="14"/>
      <c r="C175" s="14"/>
      <c r="D175" s="5"/>
      <c r="E175" s="14"/>
      <c r="F175" s="5"/>
      <c r="G175" s="15"/>
      <c r="H175" s="15"/>
      <c r="I175" s="1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</row>
    <row r="176" spans="1:22" ht="15.75" customHeight="1">
      <c r="A176" s="5"/>
      <c r="B176" s="14"/>
      <c r="C176" s="14"/>
      <c r="D176" s="5"/>
      <c r="E176" s="14"/>
      <c r="F176" s="5"/>
      <c r="G176" s="15"/>
      <c r="H176" s="15"/>
      <c r="I176" s="1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</row>
    <row r="177" spans="1:22" ht="15.75" customHeight="1">
      <c r="A177" s="5"/>
      <c r="B177" s="14"/>
      <c r="C177" s="14"/>
      <c r="D177" s="5"/>
      <c r="E177" s="14"/>
      <c r="F177" s="5"/>
      <c r="G177" s="15"/>
      <c r="H177" s="15"/>
      <c r="I177" s="1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</row>
    <row r="178" spans="1:22" ht="15.75" customHeight="1">
      <c r="A178" s="5"/>
      <c r="B178" s="14"/>
      <c r="C178" s="14"/>
      <c r="D178" s="5"/>
      <c r="E178" s="14"/>
      <c r="F178" s="5"/>
      <c r="G178" s="15"/>
      <c r="H178" s="15"/>
      <c r="I178" s="1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</row>
    <row r="179" spans="1:22" ht="15.75" customHeight="1">
      <c r="A179" s="5"/>
      <c r="B179" s="14"/>
      <c r="C179" s="14"/>
      <c r="D179" s="5"/>
      <c r="E179" s="14"/>
      <c r="F179" s="5"/>
      <c r="G179" s="15"/>
      <c r="H179" s="15"/>
      <c r="I179" s="1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</row>
    <row r="180" spans="1:22" ht="15.75" customHeight="1">
      <c r="A180" s="5"/>
      <c r="B180" s="14"/>
      <c r="C180" s="14"/>
      <c r="D180" s="5"/>
      <c r="E180" s="14"/>
      <c r="F180" s="5"/>
      <c r="G180" s="15"/>
      <c r="H180" s="15"/>
      <c r="I180" s="1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</row>
    <row r="181" spans="1:22" ht="15.75" customHeight="1">
      <c r="A181" s="5"/>
      <c r="B181" s="14"/>
      <c r="C181" s="14"/>
      <c r="D181" s="5"/>
      <c r="E181" s="14"/>
      <c r="F181" s="5"/>
      <c r="G181" s="15"/>
      <c r="H181" s="15"/>
      <c r="I181" s="1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</row>
    <row r="182" spans="1:22" ht="15.75" customHeight="1">
      <c r="A182" s="5"/>
      <c r="B182" s="14"/>
      <c r="C182" s="14"/>
      <c r="D182" s="5"/>
      <c r="E182" s="14"/>
      <c r="F182" s="5"/>
      <c r="G182" s="15"/>
      <c r="H182" s="15"/>
      <c r="I182" s="1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</row>
    <row r="183" spans="1:22" ht="15.75" customHeight="1">
      <c r="A183" s="5"/>
      <c r="B183" s="14"/>
      <c r="C183" s="14"/>
      <c r="D183" s="5"/>
      <c r="E183" s="14"/>
      <c r="F183" s="5"/>
      <c r="G183" s="15"/>
      <c r="H183" s="15"/>
      <c r="I183" s="1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</row>
    <row r="184" spans="1:22" ht="15.75" customHeight="1">
      <c r="A184" s="5"/>
      <c r="B184" s="14"/>
      <c r="C184" s="14"/>
      <c r="D184" s="5"/>
      <c r="E184" s="14"/>
      <c r="F184" s="5"/>
      <c r="G184" s="15"/>
      <c r="H184" s="15"/>
      <c r="I184" s="1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</row>
    <row r="185" spans="1:22" ht="15.75" customHeight="1">
      <c r="A185" s="5"/>
      <c r="B185" s="14"/>
      <c r="C185" s="14"/>
      <c r="D185" s="5"/>
      <c r="E185" s="14"/>
      <c r="F185" s="5"/>
      <c r="G185" s="15"/>
      <c r="H185" s="15"/>
      <c r="I185" s="1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</row>
    <row r="186" spans="1:22" ht="15.75" customHeight="1">
      <c r="A186" s="5"/>
      <c r="B186" s="14"/>
      <c r="C186" s="14"/>
      <c r="D186" s="5"/>
      <c r="E186" s="14"/>
      <c r="F186" s="5"/>
      <c r="G186" s="15"/>
      <c r="H186" s="15"/>
      <c r="I186" s="1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</row>
    <row r="187" spans="1:22" ht="15.75" customHeight="1">
      <c r="A187" s="5"/>
      <c r="B187" s="14"/>
      <c r="C187" s="14"/>
      <c r="D187" s="5"/>
      <c r="E187" s="14"/>
      <c r="F187" s="5"/>
      <c r="G187" s="15"/>
      <c r="H187" s="15"/>
      <c r="I187" s="1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</row>
    <row r="188" spans="1:22" ht="15.75" customHeight="1">
      <c r="A188" s="5"/>
      <c r="B188" s="14"/>
      <c r="C188" s="14"/>
      <c r="D188" s="5"/>
      <c r="E188" s="14"/>
      <c r="F188" s="5"/>
      <c r="G188" s="15"/>
      <c r="H188" s="15"/>
      <c r="I188" s="1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</row>
    <row r="189" spans="1:22" ht="15.75" customHeight="1">
      <c r="A189" s="5"/>
      <c r="B189" s="14"/>
      <c r="C189" s="14"/>
      <c r="D189" s="5"/>
      <c r="E189" s="14"/>
      <c r="F189" s="5"/>
      <c r="G189" s="15"/>
      <c r="H189" s="15"/>
      <c r="I189" s="1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</row>
    <row r="190" spans="1:22" ht="15.75" customHeight="1">
      <c r="A190" s="5"/>
      <c r="B190" s="14"/>
      <c r="C190" s="14"/>
      <c r="D190" s="5"/>
      <c r="E190" s="14"/>
      <c r="F190" s="5"/>
      <c r="G190" s="15"/>
      <c r="H190" s="15"/>
      <c r="I190" s="1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</row>
    <row r="191" spans="1:22" ht="15.75" customHeight="1">
      <c r="A191" s="5"/>
      <c r="B191" s="14"/>
      <c r="C191" s="14"/>
      <c r="D191" s="5"/>
      <c r="E191" s="14"/>
      <c r="F191" s="5"/>
      <c r="G191" s="15"/>
      <c r="H191" s="15"/>
      <c r="I191" s="1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</row>
    <row r="192" spans="1:22" ht="15.75" customHeight="1">
      <c r="A192" s="5"/>
      <c r="B192" s="14"/>
      <c r="C192" s="14"/>
      <c r="D192" s="5"/>
      <c r="E192" s="14"/>
      <c r="F192" s="5"/>
      <c r="G192" s="15"/>
      <c r="H192" s="15"/>
      <c r="I192" s="1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</row>
    <row r="193" spans="1:22" ht="15.75" customHeight="1">
      <c r="A193" s="5"/>
      <c r="B193" s="14"/>
      <c r="C193" s="14"/>
      <c r="D193" s="5"/>
      <c r="E193" s="14"/>
      <c r="F193" s="5"/>
      <c r="G193" s="15"/>
      <c r="H193" s="15"/>
      <c r="I193" s="1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</row>
    <row r="194" spans="1:22" ht="15.75" customHeight="1">
      <c r="A194" s="5"/>
      <c r="B194" s="14"/>
      <c r="C194" s="14"/>
      <c r="D194" s="5"/>
      <c r="E194" s="14"/>
      <c r="F194" s="5"/>
      <c r="G194" s="15"/>
      <c r="H194" s="15"/>
      <c r="I194" s="1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</row>
    <row r="195" spans="1:22" ht="15.75" customHeight="1">
      <c r="A195" s="5"/>
      <c r="B195" s="14"/>
      <c r="C195" s="14"/>
      <c r="D195" s="5"/>
      <c r="E195" s="14"/>
      <c r="F195" s="5"/>
      <c r="G195" s="15"/>
      <c r="H195" s="15"/>
      <c r="I195" s="1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</row>
    <row r="196" spans="1:22" ht="15.75" customHeight="1">
      <c r="A196" s="5"/>
      <c r="B196" s="14"/>
      <c r="C196" s="14"/>
      <c r="D196" s="5"/>
      <c r="E196" s="14"/>
      <c r="F196" s="5"/>
      <c r="G196" s="15"/>
      <c r="H196" s="15"/>
      <c r="I196" s="1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</row>
    <row r="197" spans="1:22" ht="15.75" customHeight="1">
      <c r="A197" s="5"/>
      <c r="B197" s="14"/>
      <c r="C197" s="14"/>
      <c r="D197" s="5"/>
      <c r="E197" s="14"/>
      <c r="F197" s="5"/>
      <c r="G197" s="15"/>
      <c r="H197" s="15"/>
      <c r="I197" s="1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</row>
    <row r="198" spans="1:22" ht="15.75" customHeight="1">
      <c r="A198" s="5"/>
      <c r="B198" s="14"/>
      <c r="C198" s="14"/>
      <c r="D198" s="5"/>
      <c r="E198" s="14"/>
      <c r="F198" s="5"/>
      <c r="G198" s="15"/>
      <c r="H198" s="15"/>
      <c r="I198" s="1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</row>
    <row r="199" spans="1:22" ht="15.75" customHeight="1">
      <c r="A199" s="5"/>
      <c r="B199" s="14"/>
      <c r="C199" s="14"/>
      <c r="D199" s="5"/>
      <c r="E199" s="14"/>
      <c r="F199" s="5"/>
      <c r="G199" s="15"/>
      <c r="H199" s="15"/>
      <c r="I199" s="1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</row>
    <row r="200" spans="1:22" ht="15.75" customHeight="1">
      <c r="A200" s="5"/>
      <c r="B200" s="14"/>
      <c r="C200" s="14"/>
      <c r="D200" s="5"/>
      <c r="E200" s="14"/>
      <c r="F200" s="5"/>
      <c r="G200" s="15"/>
      <c r="H200" s="15"/>
      <c r="I200" s="1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</row>
    <row r="201" spans="1:22" ht="15.75" customHeight="1">
      <c r="A201" s="5"/>
      <c r="B201" s="14"/>
      <c r="C201" s="14"/>
      <c r="D201" s="5"/>
      <c r="E201" s="14"/>
      <c r="F201" s="5"/>
      <c r="G201" s="15"/>
      <c r="H201" s="15"/>
      <c r="I201" s="1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</row>
    <row r="202" spans="1:22" ht="15.75" customHeight="1">
      <c r="A202" s="5"/>
      <c r="B202" s="14"/>
      <c r="C202" s="14"/>
      <c r="D202" s="5"/>
      <c r="E202" s="14"/>
      <c r="F202" s="5"/>
      <c r="G202" s="15"/>
      <c r="H202" s="15"/>
      <c r="I202" s="1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</row>
    <row r="203" spans="1:22" ht="15.75" customHeight="1">
      <c r="A203" s="5"/>
      <c r="B203" s="14"/>
      <c r="C203" s="14"/>
      <c r="D203" s="5"/>
      <c r="E203" s="14"/>
      <c r="F203" s="5"/>
      <c r="G203" s="15"/>
      <c r="H203" s="15"/>
      <c r="I203" s="1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</row>
    <row r="204" spans="1:22" ht="15.75" customHeight="1">
      <c r="A204" s="5"/>
      <c r="B204" s="14"/>
      <c r="C204" s="14"/>
      <c r="D204" s="5"/>
      <c r="E204" s="14"/>
      <c r="F204" s="5"/>
      <c r="G204" s="15"/>
      <c r="H204" s="15"/>
      <c r="I204" s="1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</row>
    <row r="205" spans="1:22" ht="15.75" customHeight="1">
      <c r="A205" s="5"/>
      <c r="B205" s="14"/>
      <c r="C205" s="14"/>
      <c r="D205" s="5"/>
      <c r="E205" s="14"/>
      <c r="F205" s="5"/>
      <c r="G205" s="15"/>
      <c r="H205" s="15"/>
      <c r="I205" s="1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</row>
    <row r="206" spans="1:22" ht="15.75" customHeight="1">
      <c r="A206" s="5"/>
      <c r="B206" s="14"/>
      <c r="C206" s="14"/>
      <c r="D206" s="5"/>
      <c r="E206" s="14"/>
      <c r="F206" s="5"/>
      <c r="G206" s="15"/>
      <c r="H206" s="15"/>
      <c r="I206" s="1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</row>
    <row r="207" spans="1:22" ht="15.75" customHeight="1">
      <c r="A207" s="5"/>
      <c r="B207" s="14"/>
      <c r="C207" s="14"/>
      <c r="D207" s="5"/>
      <c r="E207" s="14"/>
      <c r="F207" s="5"/>
      <c r="G207" s="15"/>
      <c r="H207" s="15"/>
      <c r="I207" s="1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</row>
    <row r="208" spans="1:22" ht="15.75" customHeight="1">
      <c r="A208" s="5"/>
      <c r="B208" s="14"/>
      <c r="C208" s="14"/>
      <c r="D208" s="5"/>
      <c r="E208" s="14"/>
      <c r="F208" s="5"/>
      <c r="G208" s="15"/>
      <c r="H208" s="15"/>
      <c r="I208" s="1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</row>
    <row r="209" spans="1:22" ht="15.75" customHeight="1">
      <c r="A209" s="5"/>
      <c r="B209" s="14"/>
      <c r="C209" s="14"/>
      <c r="D209" s="5"/>
      <c r="E209" s="14"/>
      <c r="F209" s="5"/>
      <c r="G209" s="15"/>
      <c r="H209" s="15"/>
      <c r="I209" s="1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</row>
    <row r="210" spans="1:22" ht="15.75" customHeight="1">
      <c r="A210" s="5"/>
      <c r="B210" s="14"/>
      <c r="C210" s="14"/>
      <c r="D210" s="5"/>
      <c r="E210" s="14"/>
      <c r="F210" s="5"/>
      <c r="G210" s="15"/>
      <c r="H210" s="15"/>
      <c r="I210" s="1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</row>
    <row r="211" spans="1:22" ht="15.75" customHeight="1">
      <c r="A211" s="5"/>
      <c r="B211" s="14"/>
      <c r="C211" s="14"/>
      <c r="D211" s="5"/>
      <c r="E211" s="14"/>
      <c r="F211" s="5"/>
      <c r="G211" s="15"/>
      <c r="H211" s="15"/>
      <c r="I211" s="1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</row>
    <row r="212" spans="1:22" ht="15.75" customHeight="1">
      <c r="A212" s="5"/>
      <c r="B212" s="14"/>
      <c r="C212" s="14"/>
      <c r="D212" s="5"/>
      <c r="E212" s="14"/>
      <c r="F212" s="5"/>
      <c r="G212" s="15"/>
      <c r="H212" s="15"/>
      <c r="I212" s="1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</row>
    <row r="213" spans="1:22" ht="15.75" customHeight="1">
      <c r="A213" s="5"/>
      <c r="B213" s="14"/>
      <c r="C213" s="14"/>
      <c r="D213" s="5"/>
      <c r="E213" s="14"/>
      <c r="F213" s="5"/>
      <c r="G213" s="15"/>
      <c r="H213" s="15"/>
      <c r="I213" s="1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</row>
    <row r="214" spans="1:22" ht="15.75" customHeight="1">
      <c r="A214" s="5"/>
      <c r="B214" s="14"/>
      <c r="C214" s="14"/>
      <c r="D214" s="5"/>
      <c r="E214" s="14"/>
      <c r="F214" s="5"/>
      <c r="G214" s="15"/>
      <c r="H214" s="15"/>
      <c r="I214" s="1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</row>
    <row r="215" spans="1:22" ht="15.75" customHeight="1">
      <c r="A215" s="5"/>
      <c r="B215" s="14"/>
      <c r="C215" s="14"/>
      <c r="D215" s="5"/>
      <c r="E215" s="14"/>
      <c r="F215" s="5"/>
      <c r="G215" s="15"/>
      <c r="H215" s="15"/>
      <c r="I215" s="1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</row>
    <row r="216" spans="1:22" ht="15.75" customHeight="1">
      <c r="A216" s="5"/>
      <c r="B216" s="14"/>
      <c r="C216" s="14"/>
      <c r="D216" s="5"/>
      <c r="E216" s="14"/>
      <c r="F216" s="5"/>
      <c r="G216" s="15"/>
      <c r="H216" s="15"/>
      <c r="I216" s="1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</row>
    <row r="217" spans="1:22" ht="15.75" customHeight="1">
      <c r="A217" s="5"/>
      <c r="B217" s="14"/>
      <c r="C217" s="14"/>
      <c r="D217" s="5"/>
      <c r="E217" s="14"/>
      <c r="F217" s="5"/>
      <c r="G217" s="15"/>
      <c r="H217" s="15"/>
      <c r="I217" s="1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</row>
    <row r="218" spans="1:22" ht="15.75" customHeight="1">
      <c r="A218" s="5"/>
      <c r="B218" s="14"/>
      <c r="C218" s="14"/>
      <c r="D218" s="5"/>
      <c r="E218" s="14"/>
      <c r="F218" s="5"/>
      <c r="G218" s="15"/>
      <c r="H218" s="15"/>
      <c r="I218" s="1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</row>
    <row r="219" spans="1:22" ht="15.75" customHeight="1">
      <c r="A219" s="5"/>
      <c r="B219" s="14"/>
      <c r="C219" s="14"/>
      <c r="D219" s="5"/>
      <c r="E219" s="14"/>
      <c r="F219" s="5"/>
      <c r="G219" s="15"/>
      <c r="H219" s="15"/>
      <c r="I219" s="1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</row>
    <row r="220" spans="1:22" ht="15.75" customHeight="1">
      <c r="A220" s="5"/>
      <c r="B220" s="14"/>
      <c r="C220" s="14"/>
      <c r="D220" s="5"/>
      <c r="E220" s="14"/>
      <c r="F220" s="5"/>
      <c r="G220" s="15"/>
      <c r="H220" s="15"/>
      <c r="I220" s="1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</row>
    <row r="221" spans="1:22" ht="15.75" customHeight="1">
      <c r="A221" s="5"/>
      <c r="B221" s="14"/>
      <c r="C221" s="14"/>
      <c r="D221" s="5"/>
      <c r="E221" s="14"/>
      <c r="F221" s="5"/>
      <c r="G221" s="15"/>
      <c r="H221" s="15"/>
      <c r="I221" s="1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</row>
    <row r="222" spans="1:22" ht="15.75" customHeight="1">
      <c r="A222" s="5"/>
      <c r="B222" s="14"/>
      <c r="C222" s="14"/>
      <c r="D222" s="5"/>
      <c r="E222" s="14"/>
      <c r="F222" s="5"/>
      <c r="G222" s="15"/>
      <c r="H222" s="15"/>
      <c r="I222" s="1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</row>
    <row r="223" spans="1:22" ht="15.75" customHeight="1">
      <c r="A223" s="5"/>
      <c r="B223" s="14"/>
      <c r="C223" s="14"/>
      <c r="D223" s="5"/>
      <c r="E223" s="14"/>
      <c r="F223" s="5"/>
      <c r="G223" s="15"/>
      <c r="H223" s="15"/>
      <c r="I223" s="1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</row>
    <row r="224" spans="1:22" ht="15.75" customHeight="1">
      <c r="A224" s="5"/>
      <c r="B224" s="14"/>
      <c r="C224" s="14"/>
      <c r="D224" s="5"/>
      <c r="E224" s="14"/>
      <c r="F224" s="5"/>
      <c r="G224" s="15"/>
      <c r="H224" s="15"/>
      <c r="I224" s="1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</row>
    <row r="225" spans="1:22" ht="15.75" customHeight="1">
      <c r="A225" s="5"/>
      <c r="B225" s="14"/>
      <c r="C225" s="14"/>
      <c r="D225" s="5"/>
      <c r="E225" s="14"/>
      <c r="F225" s="5"/>
      <c r="G225" s="15"/>
      <c r="H225" s="15"/>
      <c r="I225" s="1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</row>
    <row r="226" spans="1:22" ht="15.75" customHeight="1">
      <c r="A226" s="5"/>
      <c r="B226" s="14"/>
      <c r="C226" s="14"/>
      <c r="D226" s="5"/>
      <c r="E226" s="14"/>
      <c r="F226" s="5"/>
      <c r="G226" s="15"/>
      <c r="H226" s="15"/>
      <c r="I226" s="1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</row>
    <row r="227" spans="1:22" ht="15.75" customHeight="1">
      <c r="A227" s="5"/>
      <c r="B227" s="14"/>
      <c r="C227" s="14"/>
      <c r="D227" s="5"/>
      <c r="E227" s="14"/>
      <c r="F227" s="5"/>
      <c r="G227" s="15"/>
      <c r="H227" s="15"/>
      <c r="I227" s="1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</row>
    <row r="228" spans="1:22" ht="15.75" customHeight="1">
      <c r="A228" s="5"/>
      <c r="B228" s="14"/>
      <c r="C228" s="14"/>
      <c r="D228" s="5"/>
      <c r="E228" s="14"/>
      <c r="F228" s="5"/>
      <c r="G228" s="15"/>
      <c r="H228" s="15"/>
      <c r="I228" s="1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</row>
    <row r="229" spans="1:22" ht="15.75" customHeight="1">
      <c r="A229" s="5"/>
      <c r="B229" s="14"/>
      <c r="C229" s="14"/>
      <c r="D229" s="5"/>
      <c r="E229" s="14"/>
      <c r="F229" s="5"/>
      <c r="G229" s="15"/>
      <c r="H229" s="15"/>
      <c r="I229" s="1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</row>
    <row r="230" spans="1:22" ht="15.75" customHeight="1">
      <c r="A230" s="5"/>
      <c r="B230" s="14"/>
      <c r="C230" s="14"/>
      <c r="D230" s="5"/>
      <c r="E230" s="14"/>
      <c r="F230" s="5"/>
      <c r="G230" s="15"/>
      <c r="H230" s="15"/>
      <c r="I230" s="1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</row>
    <row r="231" spans="1:22" ht="15.75" customHeight="1">
      <c r="A231" s="5"/>
      <c r="B231" s="14"/>
      <c r="C231" s="14"/>
      <c r="D231" s="5"/>
      <c r="E231" s="14"/>
      <c r="F231" s="5"/>
      <c r="G231" s="15"/>
      <c r="H231" s="15"/>
      <c r="I231" s="1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</row>
    <row r="232" spans="1:22" ht="15.75" customHeight="1">
      <c r="A232" s="5"/>
      <c r="B232" s="14"/>
      <c r="C232" s="14"/>
      <c r="D232" s="5"/>
      <c r="E232" s="14"/>
      <c r="F232" s="5"/>
      <c r="G232" s="15"/>
      <c r="H232" s="15"/>
      <c r="I232" s="1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</row>
    <row r="233" spans="1:22" ht="15.75" customHeight="1">
      <c r="A233" s="5"/>
      <c r="B233" s="14"/>
      <c r="C233" s="14"/>
      <c r="D233" s="5"/>
      <c r="E233" s="14"/>
      <c r="F233" s="5"/>
      <c r="G233" s="15"/>
      <c r="H233" s="15"/>
      <c r="I233" s="1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</row>
    <row r="234" spans="1:22" ht="15.75" customHeight="1">
      <c r="A234" s="5"/>
      <c r="B234" s="14"/>
      <c r="C234" s="14"/>
      <c r="D234" s="5"/>
      <c r="E234" s="14"/>
      <c r="F234" s="5"/>
      <c r="G234" s="15"/>
      <c r="H234" s="15"/>
      <c r="I234" s="1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</row>
    <row r="235" spans="1:22" ht="15.75" customHeight="1">
      <c r="A235" s="5"/>
      <c r="B235" s="14"/>
      <c r="C235" s="14"/>
      <c r="D235" s="5"/>
      <c r="E235" s="14"/>
      <c r="F235" s="5"/>
      <c r="G235" s="15"/>
      <c r="H235" s="15"/>
      <c r="I235" s="1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</row>
    <row r="236" spans="1:22" ht="15.75" customHeight="1">
      <c r="A236" s="5"/>
      <c r="B236" s="14"/>
      <c r="C236" s="14"/>
      <c r="D236" s="5"/>
      <c r="E236" s="14"/>
      <c r="F236" s="5"/>
      <c r="G236" s="15"/>
      <c r="H236" s="15"/>
      <c r="I236" s="1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</row>
    <row r="237" spans="1:22" ht="15.75" customHeight="1">
      <c r="A237" s="5"/>
      <c r="B237" s="14"/>
      <c r="C237" s="14"/>
      <c r="D237" s="5"/>
      <c r="E237" s="14"/>
      <c r="F237" s="5"/>
      <c r="G237" s="15"/>
      <c r="H237" s="15"/>
      <c r="I237" s="1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</row>
    <row r="238" spans="1:22" ht="15.75" customHeight="1">
      <c r="A238" s="5"/>
      <c r="B238" s="14"/>
      <c r="C238" s="14"/>
      <c r="D238" s="5"/>
      <c r="E238" s="14"/>
      <c r="F238" s="5"/>
      <c r="G238" s="15"/>
      <c r="H238" s="15"/>
      <c r="I238" s="1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</row>
    <row r="239" spans="1:22" ht="15.75" customHeight="1">
      <c r="A239" s="5"/>
      <c r="B239" s="14"/>
      <c r="C239" s="14"/>
      <c r="D239" s="5"/>
      <c r="E239" s="14"/>
      <c r="F239" s="5"/>
      <c r="G239" s="15"/>
      <c r="H239" s="15"/>
      <c r="I239" s="1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</row>
    <row r="240" spans="1:22" ht="15.75" customHeight="1">
      <c r="A240" s="5"/>
      <c r="B240" s="14"/>
      <c r="C240" s="14"/>
      <c r="D240" s="5"/>
      <c r="E240" s="14"/>
      <c r="F240" s="5"/>
      <c r="G240" s="15"/>
      <c r="H240" s="15"/>
      <c r="I240" s="1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</row>
    <row r="241" spans="1:22" ht="15.75" customHeight="1">
      <c r="A241" s="5"/>
      <c r="B241" s="14"/>
      <c r="C241" s="14"/>
      <c r="D241" s="5"/>
      <c r="E241" s="14"/>
      <c r="F241" s="5"/>
      <c r="G241" s="15"/>
      <c r="H241" s="15"/>
      <c r="I241" s="1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</row>
    <row r="242" spans="1:22" ht="15.75" customHeight="1">
      <c r="A242" s="5"/>
      <c r="B242" s="14"/>
      <c r="C242" s="14"/>
      <c r="D242" s="5"/>
      <c r="E242" s="14"/>
      <c r="F242" s="5"/>
      <c r="G242" s="15"/>
      <c r="H242" s="15"/>
      <c r="I242" s="1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</row>
    <row r="243" spans="1:22" ht="15.75" customHeight="1">
      <c r="A243" s="5"/>
      <c r="B243" s="14"/>
      <c r="C243" s="14"/>
      <c r="D243" s="5"/>
      <c r="E243" s="14"/>
      <c r="F243" s="5"/>
      <c r="G243" s="15"/>
      <c r="H243" s="15"/>
      <c r="I243" s="1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</row>
    <row r="244" spans="1:22" ht="15.75" customHeight="1">
      <c r="A244" s="5"/>
      <c r="B244" s="14"/>
      <c r="C244" s="14"/>
      <c r="D244" s="5"/>
      <c r="E244" s="14"/>
      <c r="F244" s="5"/>
      <c r="G244" s="15"/>
      <c r="H244" s="15"/>
      <c r="I244" s="1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</row>
    <row r="245" spans="1:22" ht="15.75" customHeight="1">
      <c r="A245" s="5"/>
      <c r="B245" s="14"/>
      <c r="C245" s="14"/>
      <c r="D245" s="5"/>
      <c r="E245" s="14"/>
      <c r="F245" s="5"/>
      <c r="G245" s="15"/>
      <c r="H245" s="15"/>
      <c r="I245" s="1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</row>
    <row r="246" spans="1:22" ht="15.75" customHeight="1">
      <c r="A246" s="5"/>
      <c r="B246" s="14"/>
      <c r="C246" s="14"/>
      <c r="D246" s="5"/>
      <c r="E246" s="14"/>
      <c r="F246" s="5"/>
      <c r="G246" s="15"/>
      <c r="H246" s="15"/>
      <c r="I246" s="1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</row>
    <row r="247" spans="1:22" ht="15.75" customHeight="1">
      <c r="A247" s="5"/>
      <c r="B247" s="14"/>
      <c r="C247" s="14"/>
      <c r="D247" s="5"/>
      <c r="E247" s="14"/>
      <c r="F247" s="5"/>
      <c r="G247" s="15"/>
      <c r="H247" s="15"/>
      <c r="I247" s="1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</row>
    <row r="248" spans="1:22" ht="15.75" customHeight="1">
      <c r="A248" s="5"/>
      <c r="B248" s="14"/>
      <c r="C248" s="14"/>
      <c r="D248" s="5"/>
      <c r="E248" s="14"/>
      <c r="F248" s="5"/>
      <c r="G248" s="15"/>
      <c r="H248" s="15"/>
      <c r="I248" s="1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</row>
    <row r="249" spans="1:22" ht="15.75" customHeight="1">
      <c r="A249" s="5"/>
      <c r="B249" s="14"/>
      <c r="C249" s="14"/>
      <c r="D249" s="5"/>
      <c r="E249" s="14"/>
      <c r="F249" s="5"/>
      <c r="G249" s="15"/>
      <c r="H249" s="15"/>
      <c r="I249" s="1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</row>
    <row r="250" spans="1:22" ht="15.75" customHeight="1">
      <c r="A250" s="5"/>
      <c r="B250" s="14"/>
      <c r="C250" s="14"/>
      <c r="D250" s="5"/>
      <c r="E250" s="14"/>
      <c r="F250" s="5"/>
      <c r="G250" s="15"/>
      <c r="H250" s="15"/>
      <c r="I250" s="1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</row>
    <row r="251" spans="1:22" ht="15.75" customHeight="1">
      <c r="A251" s="5"/>
      <c r="B251" s="14"/>
      <c r="C251" s="14"/>
      <c r="D251" s="5"/>
      <c r="E251" s="14"/>
      <c r="F251" s="5"/>
      <c r="G251" s="15"/>
      <c r="H251" s="15"/>
      <c r="I251" s="1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</row>
    <row r="252" spans="1:22" ht="15.75" customHeight="1">
      <c r="A252" s="5"/>
      <c r="B252" s="14"/>
      <c r="C252" s="14"/>
      <c r="D252" s="5"/>
      <c r="E252" s="14"/>
      <c r="F252" s="5"/>
      <c r="G252" s="15"/>
      <c r="H252" s="15"/>
      <c r="I252" s="1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</row>
    <row r="253" spans="1:22" ht="15.75" customHeight="1">
      <c r="A253" s="5"/>
      <c r="B253" s="14"/>
      <c r="C253" s="14"/>
      <c r="D253" s="5"/>
      <c r="E253" s="14"/>
      <c r="F253" s="5"/>
      <c r="G253" s="15"/>
      <c r="H253" s="15"/>
      <c r="I253" s="1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</row>
    <row r="254" spans="1:22" ht="15.75" customHeight="1">
      <c r="A254" s="5"/>
      <c r="B254" s="14"/>
      <c r="C254" s="14"/>
      <c r="D254" s="5"/>
      <c r="E254" s="14"/>
      <c r="F254" s="5"/>
      <c r="G254" s="15"/>
      <c r="H254" s="15"/>
      <c r="I254" s="1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</row>
    <row r="255" spans="1:22" ht="15.75" customHeight="1">
      <c r="A255" s="5"/>
      <c r="B255" s="14"/>
      <c r="C255" s="14"/>
      <c r="D255" s="5"/>
      <c r="E255" s="14"/>
      <c r="F255" s="5"/>
      <c r="G255" s="15"/>
      <c r="H255" s="15"/>
      <c r="I255" s="1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</row>
    <row r="256" spans="1:22" ht="15.75" customHeight="1">
      <c r="A256" s="5"/>
      <c r="B256" s="14"/>
      <c r="C256" s="14"/>
      <c r="D256" s="5"/>
      <c r="E256" s="14"/>
      <c r="F256" s="5"/>
      <c r="G256" s="15"/>
      <c r="H256" s="15"/>
      <c r="I256" s="1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</row>
    <row r="257" spans="1:22" ht="15.75" customHeight="1">
      <c r="A257" s="5"/>
      <c r="B257" s="14"/>
      <c r="C257" s="14"/>
      <c r="D257" s="5"/>
      <c r="E257" s="14"/>
      <c r="F257" s="5"/>
      <c r="G257" s="15"/>
      <c r="H257" s="15"/>
      <c r="I257" s="1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</row>
    <row r="258" spans="1:22" ht="15.75" customHeight="1">
      <c r="A258" s="5"/>
      <c r="B258" s="14"/>
      <c r="C258" s="14"/>
      <c r="D258" s="5"/>
      <c r="E258" s="14"/>
      <c r="F258" s="5"/>
      <c r="G258" s="15"/>
      <c r="H258" s="15"/>
      <c r="I258" s="1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</row>
    <row r="259" spans="1:22" ht="15.75" customHeight="1">
      <c r="A259" s="5"/>
      <c r="B259" s="14"/>
      <c r="C259" s="14"/>
      <c r="D259" s="5"/>
      <c r="E259" s="14"/>
      <c r="F259" s="5"/>
      <c r="G259" s="15"/>
      <c r="H259" s="15"/>
      <c r="I259" s="1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</row>
    <row r="260" spans="1:22" ht="15.75" customHeight="1">
      <c r="A260" s="5"/>
      <c r="B260" s="14"/>
      <c r="C260" s="14"/>
      <c r="D260" s="5"/>
      <c r="E260" s="14"/>
      <c r="F260" s="5"/>
      <c r="G260" s="15"/>
      <c r="H260" s="15"/>
      <c r="I260" s="1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</row>
    <row r="261" spans="1:22" ht="15.75" customHeight="1">
      <c r="A261" s="5"/>
      <c r="B261" s="14"/>
      <c r="C261" s="14"/>
      <c r="D261" s="5"/>
      <c r="E261" s="14"/>
      <c r="F261" s="5"/>
      <c r="G261" s="15"/>
      <c r="H261" s="15"/>
      <c r="I261" s="1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</row>
    <row r="262" spans="1:22" ht="15.75" customHeight="1">
      <c r="A262" s="5"/>
      <c r="B262" s="14"/>
      <c r="C262" s="14"/>
      <c r="D262" s="5"/>
      <c r="E262" s="14"/>
      <c r="F262" s="5"/>
      <c r="G262" s="15"/>
      <c r="H262" s="15"/>
      <c r="I262" s="1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</row>
    <row r="263" spans="1:22" ht="15.75" customHeight="1">
      <c r="A263" s="5"/>
      <c r="B263" s="14"/>
      <c r="C263" s="14"/>
      <c r="D263" s="5"/>
      <c r="E263" s="14"/>
      <c r="F263" s="5"/>
      <c r="G263" s="15"/>
      <c r="H263" s="15"/>
      <c r="I263" s="1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</row>
    <row r="264" spans="1:22" ht="15.75" customHeight="1">
      <c r="A264" s="5"/>
      <c r="B264" s="14"/>
      <c r="C264" s="14"/>
      <c r="D264" s="5"/>
      <c r="E264" s="14"/>
      <c r="F264" s="5"/>
      <c r="G264" s="15"/>
      <c r="H264" s="15"/>
      <c r="I264" s="1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</row>
    <row r="265" spans="1:22" ht="15.75" customHeight="1">
      <c r="A265" s="5"/>
      <c r="B265" s="14"/>
      <c r="C265" s="14"/>
      <c r="D265" s="5"/>
      <c r="E265" s="14"/>
      <c r="F265" s="5"/>
      <c r="G265" s="15"/>
      <c r="H265" s="15"/>
      <c r="I265" s="1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</row>
    <row r="266" spans="1:22" ht="15.75" customHeight="1">
      <c r="A266" s="5"/>
      <c r="B266" s="14"/>
      <c r="C266" s="14"/>
      <c r="D266" s="5"/>
      <c r="E266" s="14"/>
      <c r="F266" s="5"/>
      <c r="G266" s="15"/>
      <c r="H266" s="15"/>
      <c r="I266" s="1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</row>
    <row r="267" spans="1:22" ht="15.75" customHeight="1">
      <c r="A267" s="5"/>
      <c r="B267" s="14"/>
      <c r="C267" s="14"/>
      <c r="D267" s="5"/>
      <c r="E267" s="14"/>
      <c r="F267" s="5"/>
      <c r="G267" s="15"/>
      <c r="H267" s="15"/>
      <c r="I267" s="1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</row>
    <row r="268" spans="1:22" ht="15.75" customHeight="1">
      <c r="A268" s="5"/>
      <c r="B268" s="14"/>
      <c r="C268" s="14"/>
      <c r="D268" s="5"/>
      <c r="E268" s="14"/>
      <c r="F268" s="5"/>
      <c r="G268" s="15"/>
      <c r="H268" s="15"/>
      <c r="I268" s="1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</row>
    <row r="269" spans="1:22" ht="15.75" customHeight="1">
      <c r="A269" s="5"/>
      <c r="B269" s="14"/>
      <c r="C269" s="14"/>
      <c r="D269" s="5"/>
      <c r="E269" s="14"/>
      <c r="F269" s="5"/>
      <c r="G269" s="15"/>
      <c r="H269" s="15"/>
      <c r="I269" s="1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</row>
    <row r="270" spans="1:22" ht="15.75" customHeight="1">
      <c r="A270" s="5"/>
      <c r="B270" s="14"/>
      <c r="C270" s="14"/>
      <c r="D270" s="5"/>
      <c r="E270" s="14"/>
      <c r="F270" s="5"/>
      <c r="G270" s="15"/>
      <c r="H270" s="15"/>
      <c r="I270" s="1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</row>
    <row r="271" spans="1:22" ht="15.75" customHeight="1">
      <c r="A271" s="5"/>
      <c r="B271" s="14"/>
      <c r="C271" s="14"/>
      <c r="D271" s="5"/>
      <c r="E271" s="14"/>
      <c r="F271" s="5"/>
      <c r="G271" s="15"/>
      <c r="H271" s="15"/>
      <c r="I271" s="1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</row>
    <row r="272" spans="1:22" ht="15.75" customHeight="1">
      <c r="A272" s="5"/>
      <c r="B272" s="14"/>
      <c r="C272" s="14"/>
      <c r="D272" s="5"/>
      <c r="E272" s="14"/>
      <c r="F272" s="5"/>
      <c r="G272" s="15"/>
      <c r="H272" s="15"/>
      <c r="I272" s="1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</row>
    <row r="273" spans="1:22" ht="15.75" customHeight="1">
      <c r="A273" s="5"/>
      <c r="B273" s="14"/>
      <c r="C273" s="14"/>
      <c r="D273" s="5"/>
      <c r="E273" s="14"/>
      <c r="F273" s="5"/>
      <c r="G273" s="15"/>
      <c r="H273" s="15"/>
      <c r="I273" s="1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</row>
    <row r="274" spans="1:22" ht="15.75" customHeight="1">
      <c r="A274" s="5"/>
      <c r="B274" s="14"/>
      <c r="C274" s="14"/>
      <c r="D274" s="5"/>
      <c r="E274" s="14"/>
      <c r="F274" s="5"/>
      <c r="G274" s="15"/>
      <c r="H274" s="15"/>
      <c r="I274" s="1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</row>
    <row r="275" spans="1:22" ht="15.75" customHeight="1">
      <c r="A275" s="5"/>
      <c r="B275" s="14"/>
      <c r="C275" s="14"/>
      <c r="D275" s="5"/>
      <c r="E275" s="14"/>
      <c r="F275" s="5"/>
      <c r="G275" s="15"/>
      <c r="H275" s="15"/>
      <c r="I275" s="1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</row>
    <row r="276" spans="1:22" ht="15.75" customHeight="1">
      <c r="A276" s="5"/>
      <c r="B276" s="14"/>
      <c r="C276" s="14"/>
      <c r="D276" s="5"/>
      <c r="E276" s="14"/>
      <c r="F276" s="5"/>
      <c r="G276" s="15"/>
      <c r="H276" s="15"/>
      <c r="I276" s="1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</row>
    <row r="277" spans="1:22" ht="15.75" customHeight="1">
      <c r="A277" s="5"/>
      <c r="B277" s="14"/>
      <c r="C277" s="14"/>
      <c r="D277" s="5"/>
      <c r="E277" s="14"/>
      <c r="F277" s="5"/>
      <c r="G277" s="15"/>
      <c r="H277" s="15"/>
      <c r="I277" s="1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</row>
    <row r="278" spans="1:22" ht="15.75" customHeight="1">
      <c r="A278" s="5"/>
      <c r="B278" s="14"/>
      <c r="C278" s="14"/>
      <c r="D278" s="5"/>
      <c r="E278" s="14"/>
      <c r="F278" s="5"/>
      <c r="G278" s="15"/>
      <c r="H278" s="15"/>
      <c r="I278" s="1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</row>
    <row r="279" spans="1:22" ht="15.75" customHeight="1">
      <c r="A279" s="5"/>
      <c r="B279" s="14"/>
      <c r="C279" s="14"/>
      <c r="D279" s="5"/>
      <c r="E279" s="14"/>
      <c r="F279" s="5"/>
      <c r="G279" s="15"/>
      <c r="H279" s="15"/>
      <c r="I279" s="1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</row>
    <row r="280" spans="1:22" ht="15.75" customHeight="1">
      <c r="A280" s="5"/>
      <c r="B280" s="14"/>
      <c r="C280" s="14"/>
      <c r="D280" s="5"/>
      <c r="E280" s="14"/>
      <c r="F280" s="5"/>
      <c r="G280" s="15"/>
      <c r="H280" s="15"/>
      <c r="I280" s="1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</row>
    <row r="281" spans="1:22" ht="15.75" customHeight="1">
      <c r="A281" s="5"/>
      <c r="B281" s="14"/>
      <c r="C281" s="14"/>
      <c r="D281" s="5"/>
      <c r="E281" s="14"/>
      <c r="F281" s="5"/>
      <c r="G281" s="15"/>
      <c r="H281" s="15"/>
      <c r="I281" s="1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</row>
    <row r="282" spans="1:22" ht="15.75" customHeight="1">
      <c r="A282" s="5"/>
      <c r="B282" s="14"/>
      <c r="C282" s="14"/>
      <c r="D282" s="5"/>
      <c r="E282" s="14"/>
      <c r="F282" s="5"/>
      <c r="G282" s="15"/>
      <c r="H282" s="15"/>
      <c r="I282" s="1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</row>
    <row r="283" spans="1:22" ht="15.75" customHeight="1">
      <c r="A283" s="5"/>
      <c r="B283" s="14"/>
      <c r="C283" s="14"/>
      <c r="D283" s="5"/>
      <c r="E283" s="14"/>
      <c r="F283" s="5"/>
      <c r="G283" s="15"/>
      <c r="H283" s="15"/>
      <c r="I283" s="1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</row>
    <row r="284" spans="1:22" ht="15.75" customHeight="1">
      <c r="A284" s="5"/>
      <c r="B284" s="14"/>
      <c r="C284" s="14"/>
      <c r="D284" s="5"/>
      <c r="E284" s="14"/>
      <c r="F284" s="5"/>
      <c r="G284" s="15"/>
      <c r="H284" s="15"/>
      <c r="I284" s="1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</row>
    <row r="285" spans="1:22" ht="15.75" customHeight="1">
      <c r="A285" s="5"/>
      <c r="B285" s="14"/>
      <c r="C285" s="14"/>
      <c r="D285" s="5"/>
      <c r="E285" s="14"/>
      <c r="F285" s="5"/>
      <c r="G285" s="15"/>
      <c r="H285" s="15"/>
      <c r="I285" s="1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</row>
    <row r="286" spans="1:22" ht="15.75" customHeight="1">
      <c r="A286" s="5"/>
      <c r="B286" s="14"/>
      <c r="C286" s="14"/>
      <c r="D286" s="5"/>
      <c r="E286" s="14"/>
      <c r="F286" s="5"/>
      <c r="G286" s="15"/>
      <c r="H286" s="15"/>
      <c r="I286" s="1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</row>
    <row r="287" spans="1:22" ht="15.75" customHeight="1">
      <c r="A287" s="5"/>
      <c r="B287" s="14"/>
      <c r="C287" s="14"/>
      <c r="D287" s="5"/>
      <c r="E287" s="14"/>
      <c r="F287" s="5"/>
      <c r="G287" s="15"/>
      <c r="H287" s="15"/>
      <c r="I287" s="1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</row>
    <row r="288" spans="1:22" ht="15.75" customHeight="1">
      <c r="A288" s="5"/>
      <c r="B288" s="14"/>
      <c r="C288" s="14"/>
      <c r="D288" s="5"/>
      <c r="E288" s="14"/>
      <c r="F288" s="5"/>
      <c r="G288" s="15"/>
      <c r="H288" s="15"/>
      <c r="I288" s="1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</row>
    <row r="289" spans="1:22" ht="15.75" customHeight="1">
      <c r="A289" s="5"/>
      <c r="B289" s="14"/>
      <c r="C289" s="14"/>
      <c r="D289" s="5"/>
      <c r="E289" s="14"/>
      <c r="F289" s="5"/>
      <c r="G289" s="15"/>
      <c r="H289" s="15"/>
      <c r="I289" s="1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</row>
    <row r="290" spans="1:22" ht="15.75" customHeight="1">
      <c r="A290" s="5"/>
      <c r="B290" s="14"/>
      <c r="C290" s="14"/>
      <c r="D290" s="5"/>
      <c r="E290" s="14"/>
      <c r="F290" s="5"/>
      <c r="G290" s="15"/>
      <c r="H290" s="15"/>
      <c r="I290" s="1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</row>
    <row r="291" spans="1:22" ht="15.75" customHeight="1">
      <c r="A291" s="5"/>
      <c r="B291" s="14"/>
      <c r="C291" s="14"/>
      <c r="D291" s="5"/>
      <c r="E291" s="14"/>
      <c r="F291" s="5"/>
      <c r="G291" s="15"/>
      <c r="H291" s="15"/>
      <c r="I291" s="1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</row>
    <row r="292" spans="1:22" ht="15.75" customHeight="1">
      <c r="A292" s="5"/>
      <c r="B292" s="14"/>
      <c r="C292" s="14"/>
      <c r="D292" s="5"/>
      <c r="E292" s="14"/>
      <c r="F292" s="5"/>
      <c r="G292" s="15"/>
      <c r="H292" s="15"/>
      <c r="I292" s="1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</row>
    <row r="293" spans="1:22" ht="15.75" customHeight="1">
      <c r="A293" s="5"/>
      <c r="B293" s="14"/>
      <c r="C293" s="14"/>
      <c r="D293" s="5"/>
      <c r="E293" s="14"/>
      <c r="F293" s="5"/>
      <c r="G293" s="15"/>
      <c r="H293" s="15"/>
      <c r="I293" s="1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</row>
    <row r="294" spans="1:22" ht="15.75" customHeight="1">
      <c r="A294" s="5"/>
      <c r="B294" s="14"/>
      <c r="C294" s="14"/>
      <c r="D294" s="5"/>
      <c r="E294" s="14"/>
      <c r="F294" s="5"/>
      <c r="G294" s="15"/>
      <c r="H294" s="15"/>
      <c r="I294" s="1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</row>
    <row r="295" spans="1:22" ht="15.75" customHeight="1">
      <c r="A295" s="5"/>
      <c r="B295" s="14"/>
      <c r="C295" s="14"/>
      <c r="D295" s="5"/>
      <c r="E295" s="14"/>
      <c r="F295" s="5"/>
      <c r="G295" s="15"/>
      <c r="H295" s="15"/>
      <c r="I295" s="1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</row>
    <row r="296" spans="1:22" ht="15.75" customHeight="1">
      <c r="A296" s="5"/>
      <c r="B296" s="14"/>
      <c r="C296" s="14"/>
      <c r="D296" s="5"/>
      <c r="E296" s="14"/>
      <c r="F296" s="5"/>
      <c r="G296" s="15"/>
      <c r="H296" s="15"/>
      <c r="I296" s="1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</row>
    <row r="297" spans="1:22" ht="15.75" customHeight="1">
      <c r="A297" s="5"/>
      <c r="B297" s="14"/>
      <c r="C297" s="14"/>
      <c r="D297" s="5"/>
      <c r="E297" s="14"/>
      <c r="F297" s="5"/>
      <c r="G297" s="15"/>
      <c r="H297" s="15"/>
      <c r="I297" s="1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</row>
    <row r="298" spans="1:22" ht="15.75" customHeight="1">
      <c r="A298" s="5"/>
      <c r="B298" s="14"/>
      <c r="C298" s="14"/>
      <c r="D298" s="5"/>
      <c r="E298" s="14"/>
      <c r="F298" s="5"/>
      <c r="G298" s="15"/>
      <c r="H298" s="15"/>
      <c r="I298" s="1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</row>
    <row r="299" spans="1:22" ht="15.75" customHeight="1">
      <c r="A299" s="5"/>
      <c r="B299" s="14"/>
      <c r="C299" s="14"/>
      <c r="D299" s="5"/>
      <c r="E299" s="14"/>
      <c r="F299" s="5"/>
      <c r="G299" s="15"/>
      <c r="H299" s="15"/>
      <c r="I299" s="1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</row>
    <row r="300" spans="1:22" ht="15.75" customHeight="1">
      <c r="A300" s="5"/>
      <c r="B300" s="14"/>
      <c r="C300" s="14"/>
      <c r="D300" s="5"/>
      <c r="E300" s="14"/>
      <c r="F300" s="5"/>
      <c r="G300" s="15"/>
      <c r="H300" s="15"/>
      <c r="I300" s="1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</row>
    <row r="301" spans="1:22" ht="15.75" customHeight="1">
      <c r="A301" s="5"/>
      <c r="B301" s="14"/>
      <c r="C301" s="14"/>
      <c r="D301" s="5"/>
      <c r="E301" s="14"/>
      <c r="F301" s="5"/>
      <c r="G301" s="15"/>
      <c r="H301" s="15"/>
      <c r="I301" s="1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</row>
    <row r="302" spans="1:22" ht="15.75" customHeight="1">
      <c r="A302" s="5"/>
      <c r="B302" s="14"/>
      <c r="C302" s="14"/>
      <c r="D302" s="5"/>
      <c r="E302" s="14"/>
      <c r="F302" s="5"/>
      <c r="G302" s="15"/>
      <c r="H302" s="15"/>
      <c r="I302" s="1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</row>
    <row r="303" spans="1:22" ht="15.75" customHeight="1">
      <c r="A303" s="5"/>
      <c r="B303" s="14"/>
      <c r="C303" s="14"/>
      <c r="D303" s="5"/>
      <c r="E303" s="14"/>
      <c r="F303" s="5"/>
      <c r="G303" s="15"/>
      <c r="H303" s="15"/>
      <c r="I303" s="1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</row>
    <row r="304" spans="1:22" ht="15.75" customHeight="1">
      <c r="A304" s="5"/>
      <c r="B304" s="14"/>
      <c r="C304" s="14"/>
      <c r="D304" s="5"/>
      <c r="E304" s="14"/>
      <c r="F304" s="5"/>
      <c r="G304" s="15"/>
      <c r="H304" s="15"/>
      <c r="I304" s="1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</row>
    <row r="305" spans="1:22" ht="15.75" customHeight="1">
      <c r="A305" s="5"/>
      <c r="B305" s="14"/>
      <c r="C305" s="14"/>
      <c r="D305" s="5"/>
      <c r="E305" s="14"/>
      <c r="F305" s="5"/>
      <c r="G305" s="15"/>
      <c r="H305" s="15"/>
      <c r="I305" s="1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</row>
    <row r="306" spans="1:22" ht="15.75" customHeight="1">
      <c r="A306" s="5"/>
      <c r="B306" s="14"/>
      <c r="C306" s="14"/>
      <c r="D306" s="5"/>
      <c r="E306" s="14"/>
      <c r="F306" s="5"/>
      <c r="G306" s="15"/>
      <c r="H306" s="15"/>
      <c r="I306" s="1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</row>
    <row r="307" spans="1:22" ht="15.75" customHeight="1">
      <c r="A307" s="5"/>
      <c r="B307" s="14"/>
      <c r="C307" s="14"/>
      <c r="D307" s="5"/>
      <c r="E307" s="14"/>
      <c r="F307" s="5"/>
      <c r="G307" s="15"/>
      <c r="H307" s="15"/>
      <c r="I307" s="1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</row>
    <row r="308" spans="1:22" ht="15.75" customHeight="1">
      <c r="A308" s="5"/>
      <c r="B308" s="14"/>
      <c r="C308" s="14"/>
      <c r="D308" s="5"/>
      <c r="E308" s="14"/>
      <c r="F308" s="5"/>
      <c r="G308" s="15"/>
      <c r="H308" s="15"/>
      <c r="I308" s="1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</row>
    <row r="309" spans="1:22" ht="15.75" customHeight="1">
      <c r="A309" s="5"/>
      <c r="B309" s="14"/>
      <c r="C309" s="14"/>
      <c r="D309" s="5"/>
      <c r="E309" s="14"/>
      <c r="F309" s="5"/>
      <c r="G309" s="15"/>
      <c r="H309" s="15"/>
      <c r="I309" s="1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</row>
    <row r="310" spans="1:22" ht="15.75" customHeight="1">
      <c r="A310" s="5"/>
      <c r="B310" s="14"/>
      <c r="C310" s="14"/>
      <c r="D310" s="5"/>
      <c r="E310" s="14"/>
      <c r="F310" s="5"/>
      <c r="G310" s="15"/>
      <c r="H310" s="15"/>
      <c r="I310" s="1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</row>
    <row r="311" spans="1:22" ht="15.75" customHeight="1">
      <c r="A311" s="5"/>
      <c r="B311" s="14"/>
      <c r="C311" s="14"/>
      <c r="D311" s="5"/>
      <c r="E311" s="14"/>
      <c r="F311" s="5"/>
      <c r="G311" s="15"/>
      <c r="H311" s="15"/>
      <c r="I311" s="1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</row>
    <row r="312" spans="1:22" ht="15.75" customHeight="1">
      <c r="A312" s="5"/>
      <c r="B312" s="14"/>
      <c r="C312" s="14"/>
      <c r="D312" s="5"/>
      <c r="E312" s="14"/>
      <c r="F312" s="5"/>
      <c r="G312" s="15"/>
      <c r="H312" s="15"/>
      <c r="I312" s="1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</row>
    <row r="313" spans="1:22" ht="15.75" customHeight="1">
      <c r="A313" s="5"/>
      <c r="B313" s="14"/>
      <c r="C313" s="14"/>
      <c r="D313" s="5"/>
      <c r="E313" s="14"/>
      <c r="F313" s="5"/>
      <c r="G313" s="15"/>
      <c r="H313" s="15"/>
      <c r="I313" s="1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</row>
    <row r="314" spans="1:22" ht="15.75" customHeight="1">
      <c r="A314" s="5"/>
      <c r="B314" s="14"/>
      <c r="C314" s="14"/>
      <c r="D314" s="5"/>
      <c r="E314" s="14"/>
      <c r="F314" s="5"/>
      <c r="G314" s="15"/>
      <c r="H314" s="15"/>
      <c r="I314" s="1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</row>
    <row r="315" spans="1:22" ht="15.75" customHeight="1">
      <c r="A315" s="5"/>
      <c r="B315" s="14"/>
      <c r="C315" s="14"/>
      <c r="D315" s="5"/>
      <c r="E315" s="14"/>
      <c r="F315" s="5"/>
      <c r="G315" s="15"/>
      <c r="H315" s="15"/>
      <c r="I315" s="1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</row>
    <row r="316" spans="1:22" ht="15.75" customHeight="1">
      <c r="A316" s="5"/>
      <c r="B316" s="14"/>
      <c r="C316" s="14"/>
      <c r="D316" s="5"/>
      <c r="E316" s="14"/>
      <c r="F316" s="5"/>
      <c r="G316" s="15"/>
      <c r="H316" s="15"/>
      <c r="I316" s="1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</row>
    <row r="317" spans="1:22" ht="15.75" customHeight="1">
      <c r="A317" s="5"/>
      <c r="B317" s="14"/>
      <c r="C317" s="14"/>
      <c r="D317" s="5"/>
      <c r="E317" s="14"/>
      <c r="F317" s="5"/>
      <c r="G317" s="15"/>
      <c r="H317" s="15"/>
      <c r="I317" s="1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</row>
    <row r="318" spans="1:22" ht="15.75" customHeight="1">
      <c r="A318" s="5"/>
      <c r="B318" s="14"/>
      <c r="C318" s="14"/>
      <c r="D318" s="5"/>
      <c r="E318" s="14"/>
      <c r="F318" s="5"/>
      <c r="G318" s="15"/>
      <c r="H318" s="15"/>
      <c r="I318" s="1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</row>
    <row r="319" spans="1:22" ht="15.75" customHeight="1">
      <c r="A319" s="5"/>
      <c r="B319" s="14"/>
      <c r="C319" s="14"/>
      <c r="D319" s="5"/>
      <c r="E319" s="14"/>
      <c r="F319" s="5"/>
      <c r="G319" s="15"/>
      <c r="H319" s="15"/>
      <c r="I319" s="1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</row>
    <row r="320" spans="1:22" ht="15.75" customHeight="1">
      <c r="A320" s="5"/>
      <c r="B320" s="14"/>
      <c r="C320" s="14"/>
      <c r="D320" s="5"/>
      <c r="E320" s="14"/>
      <c r="F320" s="5"/>
      <c r="G320" s="15"/>
      <c r="H320" s="15"/>
      <c r="I320" s="1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</row>
    <row r="321" spans="1:22" ht="15.75" customHeight="1">
      <c r="A321" s="5"/>
      <c r="B321" s="14"/>
      <c r="C321" s="14"/>
      <c r="D321" s="5"/>
      <c r="E321" s="14"/>
      <c r="F321" s="5"/>
      <c r="G321" s="15"/>
      <c r="H321" s="15"/>
      <c r="I321" s="1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</row>
    <row r="322" spans="1:22" ht="15.75" customHeight="1">
      <c r="A322" s="5"/>
      <c r="B322" s="14"/>
      <c r="C322" s="14"/>
      <c r="D322" s="5"/>
      <c r="E322" s="14"/>
      <c r="F322" s="5"/>
      <c r="G322" s="15"/>
      <c r="H322" s="15"/>
      <c r="I322" s="1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</row>
    <row r="323" spans="1:22" ht="15.75" customHeight="1">
      <c r="A323" s="5"/>
      <c r="B323" s="14"/>
      <c r="C323" s="14"/>
      <c r="D323" s="5"/>
      <c r="E323" s="14"/>
      <c r="F323" s="5"/>
      <c r="G323" s="15"/>
      <c r="H323" s="15"/>
      <c r="I323" s="1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</row>
    <row r="324" spans="1:22" ht="15.75" customHeight="1">
      <c r="A324" s="5"/>
      <c r="B324" s="14"/>
      <c r="C324" s="14"/>
      <c r="D324" s="5"/>
      <c r="E324" s="14"/>
      <c r="F324" s="5"/>
      <c r="G324" s="15"/>
      <c r="H324" s="15"/>
      <c r="I324" s="1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</row>
    <row r="325" spans="1:22" ht="15.75" customHeight="1">
      <c r="A325" s="5"/>
      <c r="B325" s="14"/>
      <c r="C325" s="14"/>
      <c r="D325" s="5"/>
      <c r="E325" s="14"/>
      <c r="F325" s="5"/>
      <c r="G325" s="15"/>
      <c r="H325" s="15"/>
      <c r="I325" s="1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</row>
    <row r="326" spans="1:22" ht="15.75" customHeight="1">
      <c r="A326" s="5"/>
      <c r="B326" s="14"/>
      <c r="C326" s="14"/>
      <c r="D326" s="5"/>
      <c r="E326" s="14"/>
      <c r="F326" s="5"/>
      <c r="G326" s="15"/>
      <c r="H326" s="15"/>
      <c r="I326" s="1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</row>
    <row r="327" spans="1:22" ht="15.75" customHeight="1">
      <c r="A327" s="5"/>
      <c r="B327" s="14"/>
      <c r="C327" s="14"/>
      <c r="D327" s="5"/>
      <c r="E327" s="14"/>
      <c r="F327" s="5"/>
      <c r="G327" s="15"/>
      <c r="H327" s="15"/>
      <c r="I327" s="1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</row>
    <row r="328" spans="1:22" ht="15.75" customHeight="1">
      <c r="A328" s="5"/>
      <c r="B328" s="14"/>
      <c r="C328" s="14"/>
      <c r="D328" s="5"/>
      <c r="E328" s="14"/>
      <c r="F328" s="5"/>
      <c r="G328" s="15"/>
      <c r="H328" s="15"/>
      <c r="I328" s="1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</row>
    <row r="329" spans="1:22" ht="15.75" customHeight="1">
      <c r="A329" s="5"/>
      <c r="B329" s="14"/>
      <c r="C329" s="14"/>
      <c r="D329" s="5"/>
      <c r="E329" s="14"/>
      <c r="F329" s="5"/>
      <c r="G329" s="15"/>
      <c r="H329" s="15"/>
      <c r="I329" s="1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</row>
    <row r="330" spans="1:22" ht="15.75" customHeight="1">
      <c r="A330" s="5"/>
      <c r="B330" s="14"/>
      <c r="C330" s="14"/>
      <c r="D330" s="5"/>
      <c r="E330" s="14"/>
      <c r="F330" s="5"/>
      <c r="G330" s="15"/>
      <c r="H330" s="15"/>
      <c r="I330" s="1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</row>
    <row r="331" spans="1:22" ht="15.75" customHeight="1">
      <c r="A331" s="5"/>
      <c r="B331" s="14"/>
      <c r="C331" s="14"/>
      <c r="D331" s="5"/>
      <c r="E331" s="14"/>
      <c r="F331" s="5"/>
      <c r="G331" s="15"/>
      <c r="H331" s="15"/>
      <c r="I331" s="1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</row>
    <row r="332" spans="1:22" ht="15.75" customHeight="1">
      <c r="A332" s="5"/>
      <c r="B332" s="14"/>
      <c r="C332" s="14"/>
      <c r="D332" s="5"/>
      <c r="E332" s="14"/>
      <c r="F332" s="5"/>
      <c r="G332" s="15"/>
      <c r="H332" s="15"/>
      <c r="I332" s="1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</row>
    <row r="333" spans="1:22" ht="15.75" customHeight="1">
      <c r="A333" s="5"/>
      <c r="B333" s="14"/>
      <c r="C333" s="14"/>
      <c r="D333" s="5"/>
      <c r="E333" s="14"/>
      <c r="F333" s="5"/>
      <c r="G333" s="15"/>
      <c r="H333" s="15"/>
      <c r="I333" s="1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</row>
    <row r="334" spans="1:22" ht="15.75" customHeight="1">
      <c r="A334" s="5"/>
      <c r="B334" s="14"/>
      <c r="C334" s="14"/>
      <c r="D334" s="5"/>
      <c r="E334" s="14"/>
      <c r="F334" s="5"/>
      <c r="G334" s="15"/>
      <c r="H334" s="15"/>
      <c r="I334" s="1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</row>
    <row r="335" spans="1:22" ht="15.75" customHeight="1">
      <c r="A335" s="5"/>
      <c r="B335" s="14"/>
      <c r="C335" s="14"/>
      <c r="D335" s="5"/>
      <c r="E335" s="14"/>
      <c r="F335" s="5"/>
      <c r="G335" s="15"/>
      <c r="H335" s="15"/>
      <c r="I335" s="1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</row>
    <row r="336" spans="1:22" ht="15.75" customHeight="1">
      <c r="A336" s="5"/>
      <c r="B336" s="14"/>
      <c r="C336" s="14"/>
      <c r="D336" s="5"/>
      <c r="E336" s="14"/>
      <c r="F336" s="5"/>
      <c r="G336" s="15"/>
      <c r="H336" s="15"/>
      <c r="I336" s="1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</row>
    <row r="337" spans="1:22" ht="15.75" customHeight="1">
      <c r="A337" s="5"/>
      <c r="B337" s="14"/>
      <c r="C337" s="14"/>
      <c r="D337" s="5"/>
      <c r="E337" s="14"/>
      <c r="F337" s="5"/>
      <c r="G337" s="15"/>
      <c r="H337" s="15"/>
      <c r="I337" s="1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</row>
    <row r="338" spans="1:22" ht="15.75" customHeight="1">
      <c r="A338" s="5"/>
      <c r="B338" s="14"/>
      <c r="C338" s="14"/>
      <c r="D338" s="5"/>
      <c r="E338" s="14"/>
      <c r="F338" s="5"/>
      <c r="G338" s="15"/>
      <c r="H338" s="15"/>
      <c r="I338" s="1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</row>
    <row r="339" spans="1:22" ht="15.75" customHeight="1">
      <c r="A339" s="5"/>
      <c r="B339" s="14"/>
      <c r="C339" s="14"/>
      <c r="D339" s="5"/>
      <c r="E339" s="14"/>
      <c r="F339" s="5"/>
      <c r="G339" s="15"/>
      <c r="H339" s="15"/>
      <c r="I339" s="1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</row>
    <row r="340" spans="1:22" ht="15.75" customHeight="1">
      <c r="A340" s="5"/>
      <c r="B340" s="14"/>
      <c r="C340" s="14"/>
      <c r="D340" s="5"/>
      <c r="E340" s="14"/>
      <c r="F340" s="5"/>
      <c r="G340" s="15"/>
      <c r="H340" s="15"/>
      <c r="I340" s="1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</row>
    <row r="341" spans="1:22" ht="15.75" customHeight="1">
      <c r="A341" s="5"/>
      <c r="B341" s="14"/>
      <c r="C341" s="14"/>
      <c r="D341" s="5"/>
      <c r="E341" s="14"/>
      <c r="F341" s="5"/>
      <c r="G341" s="15"/>
      <c r="H341" s="15"/>
      <c r="I341" s="1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</row>
    <row r="342" spans="1:22" ht="15.75" customHeight="1">
      <c r="A342" s="5"/>
      <c r="B342" s="14"/>
      <c r="C342" s="14"/>
      <c r="D342" s="5"/>
      <c r="E342" s="14"/>
      <c r="F342" s="5"/>
      <c r="G342" s="15"/>
      <c r="H342" s="15"/>
      <c r="I342" s="1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</row>
    <row r="343" spans="1:22" ht="15.75" customHeight="1">
      <c r="A343" s="5"/>
      <c r="B343" s="14"/>
      <c r="C343" s="14"/>
      <c r="D343" s="5"/>
      <c r="E343" s="14"/>
      <c r="F343" s="5"/>
      <c r="G343" s="15"/>
      <c r="H343" s="15"/>
      <c r="I343" s="1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</row>
    <row r="344" spans="1:22" ht="15.75" customHeight="1">
      <c r="A344" s="5"/>
      <c r="B344" s="14"/>
      <c r="C344" s="14"/>
      <c r="D344" s="5"/>
      <c r="E344" s="14"/>
      <c r="F344" s="5"/>
      <c r="G344" s="15"/>
      <c r="H344" s="15"/>
      <c r="I344" s="1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</row>
    <row r="345" spans="1:22" ht="15.75" customHeight="1">
      <c r="A345" s="5"/>
      <c r="B345" s="14"/>
      <c r="C345" s="14"/>
      <c r="D345" s="5"/>
      <c r="E345" s="14"/>
      <c r="F345" s="5"/>
      <c r="G345" s="15"/>
      <c r="H345" s="15"/>
      <c r="I345" s="1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</row>
    <row r="346" spans="1:22" ht="15.75" customHeight="1">
      <c r="E346" s="16"/>
    </row>
    <row r="347" spans="1:22" ht="15.75" customHeight="1">
      <c r="E347" s="16"/>
    </row>
    <row r="348" spans="1:22" ht="15.75" customHeight="1">
      <c r="E348" s="16"/>
    </row>
    <row r="349" spans="1:22" ht="15.75" customHeight="1">
      <c r="E349" s="16"/>
    </row>
    <row r="350" spans="1:22" ht="15.75" customHeight="1">
      <c r="E350" s="16"/>
    </row>
    <row r="351" spans="1:22" ht="15.75" customHeight="1">
      <c r="E351" s="16"/>
    </row>
    <row r="352" spans="1:22" ht="15.75" customHeight="1">
      <c r="E352" s="16"/>
    </row>
    <row r="353" spans="5:5" ht="15.75" customHeight="1">
      <c r="E353" s="16"/>
    </row>
    <row r="354" spans="5:5" ht="15.75" customHeight="1">
      <c r="E354" s="16"/>
    </row>
    <row r="355" spans="5:5" ht="15.75" customHeight="1">
      <c r="E355" s="16"/>
    </row>
    <row r="356" spans="5:5" ht="15.75" customHeight="1">
      <c r="E356" s="16"/>
    </row>
    <row r="357" spans="5:5" ht="15.75" customHeight="1">
      <c r="E357" s="16"/>
    </row>
    <row r="358" spans="5:5" ht="15.75" customHeight="1">
      <c r="E358" s="16"/>
    </row>
    <row r="359" spans="5:5" ht="15.75" customHeight="1">
      <c r="E359" s="16"/>
    </row>
    <row r="360" spans="5:5" ht="15.75" customHeight="1">
      <c r="E360" s="16"/>
    </row>
    <row r="361" spans="5:5" ht="15.75" customHeight="1">
      <c r="E361" s="16"/>
    </row>
    <row r="362" spans="5:5" ht="15.75" customHeight="1">
      <c r="E362" s="16"/>
    </row>
    <row r="363" spans="5:5" ht="15.75" customHeight="1">
      <c r="E363" s="16"/>
    </row>
    <row r="364" spans="5:5" ht="15.75" customHeight="1">
      <c r="E364" s="16"/>
    </row>
    <row r="365" spans="5:5" ht="15.75" customHeight="1">
      <c r="E365" s="16"/>
    </row>
    <row r="366" spans="5:5" ht="15.75" customHeight="1">
      <c r="E366" s="16"/>
    </row>
    <row r="367" spans="5:5" ht="15.75" customHeight="1">
      <c r="E367" s="16"/>
    </row>
    <row r="368" spans="5:5" ht="15.75" customHeight="1">
      <c r="E368" s="16"/>
    </row>
    <row r="369" spans="5:5" ht="15.75" customHeight="1">
      <c r="E369" s="16"/>
    </row>
    <row r="370" spans="5:5" ht="15.75" customHeight="1">
      <c r="E370" s="16"/>
    </row>
    <row r="371" spans="5:5" ht="15.75" customHeight="1">
      <c r="E371" s="16"/>
    </row>
    <row r="372" spans="5:5" ht="15.75" customHeight="1">
      <c r="E372" s="16"/>
    </row>
    <row r="373" spans="5:5" ht="15.75" customHeight="1">
      <c r="E373" s="16"/>
    </row>
    <row r="374" spans="5:5" ht="15.75" customHeight="1">
      <c r="E374" s="16"/>
    </row>
    <row r="375" spans="5:5" ht="15.75" customHeight="1">
      <c r="E375" s="16"/>
    </row>
    <row r="376" spans="5:5" ht="15.75" customHeight="1">
      <c r="E376" s="16"/>
    </row>
    <row r="377" spans="5:5" ht="15.75" customHeight="1">
      <c r="E377" s="16"/>
    </row>
    <row r="378" spans="5:5" ht="15.75" customHeight="1">
      <c r="E378" s="16"/>
    </row>
    <row r="379" spans="5:5" ht="15.75" customHeight="1">
      <c r="E379" s="16"/>
    </row>
    <row r="380" spans="5:5" ht="15.75" customHeight="1">
      <c r="E380" s="16"/>
    </row>
    <row r="381" spans="5:5" ht="15.75" customHeight="1">
      <c r="E381" s="16"/>
    </row>
    <row r="382" spans="5:5" ht="15.75" customHeight="1">
      <c r="E382" s="16"/>
    </row>
    <row r="383" spans="5:5" ht="15.75" customHeight="1">
      <c r="E383" s="16"/>
    </row>
    <row r="384" spans="5:5" ht="15.75" customHeight="1">
      <c r="E384" s="16"/>
    </row>
    <row r="385" spans="5:5" ht="15.75" customHeight="1">
      <c r="E385" s="16"/>
    </row>
    <row r="386" spans="5:5" ht="15.75" customHeight="1">
      <c r="E386" s="16"/>
    </row>
    <row r="387" spans="5:5" ht="15.75" customHeight="1">
      <c r="E387" s="16"/>
    </row>
    <row r="388" spans="5:5" ht="15.75" customHeight="1">
      <c r="E388" s="16"/>
    </row>
    <row r="389" spans="5:5" ht="15.75" customHeight="1">
      <c r="E389" s="16"/>
    </row>
    <row r="390" spans="5:5" ht="15.75" customHeight="1">
      <c r="E390" s="16"/>
    </row>
    <row r="391" spans="5:5" ht="15.75" customHeight="1">
      <c r="E391" s="16"/>
    </row>
    <row r="392" spans="5:5" ht="15.75" customHeight="1">
      <c r="E392" s="16"/>
    </row>
    <row r="393" spans="5:5" ht="15.75" customHeight="1">
      <c r="E393" s="16"/>
    </row>
    <row r="394" spans="5:5" ht="15.75" customHeight="1">
      <c r="E394" s="16"/>
    </row>
    <row r="395" spans="5:5" ht="15.75" customHeight="1">
      <c r="E395" s="16"/>
    </row>
    <row r="396" spans="5:5" ht="15.75" customHeight="1">
      <c r="E396" s="16"/>
    </row>
    <row r="397" spans="5:5" ht="15.75" customHeight="1">
      <c r="E397" s="16"/>
    </row>
    <row r="398" spans="5:5" ht="15.75" customHeight="1">
      <c r="E398" s="16"/>
    </row>
    <row r="399" spans="5:5" ht="15.75" customHeight="1">
      <c r="E399" s="16"/>
    </row>
    <row r="400" spans="5:5" ht="15.75" customHeight="1">
      <c r="E400" s="16"/>
    </row>
    <row r="401" spans="5:5" ht="15.75" customHeight="1">
      <c r="E401" s="16"/>
    </row>
    <row r="402" spans="5:5" ht="15.75" customHeight="1">
      <c r="E402" s="16"/>
    </row>
    <row r="403" spans="5:5" ht="15.75" customHeight="1">
      <c r="E403" s="16"/>
    </row>
    <row r="404" spans="5:5" ht="15.75" customHeight="1">
      <c r="E404" s="16"/>
    </row>
    <row r="405" spans="5:5" ht="15.75" customHeight="1">
      <c r="E405" s="16"/>
    </row>
    <row r="406" spans="5:5" ht="15.75" customHeight="1">
      <c r="E406" s="16"/>
    </row>
    <row r="407" spans="5:5" ht="15.75" customHeight="1">
      <c r="E407" s="16"/>
    </row>
    <row r="408" spans="5:5" ht="15.75" customHeight="1">
      <c r="E408" s="16"/>
    </row>
    <row r="409" spans="5:5" ht="15.75" customHeight="1">
      <c r="E409" s="16"/>
    </row>
    <row r="410" spans="5:5" ht="15.75" customHeight="1">
      <c r="E410" s="16"/>
    </row>
    <row r="411" spans="5:5" ht="15.75" customHeight="1">
      <c r="E411" s="16"/>
    </row>
    <row r="412" spans="5:5" ht="15.75" customHeight="1">
      <c r="E412" s="16"/>
    </row>
    <row r="413" spans="5:5" ht="15.75" customHeight="1">
      <c r="E413" s="16"/>
    </row>
    <row r="414" spans="5:5" ht="15.75" customHeight="1">
      <c r="E414" s="16"/>
    </row>
    <row r="415" spans="5:5" ht="15.75" customHeight="1">
      <c r="E415" s="16"/>
    </row>
    <row r="416" spans="5:5" ht="15.75" customHeight="1">
      <c r="E416" s="16"/>
    </row>
    <row r="417" spans="5:5" ht="15.75" customHeight="1">
      <c r="E417" s="16"/>
    </row>
    <row r="418" spans="5:5" ht="15.75" customHeight="1">
      <c r="E418" s="16"/>
    </row>
    <row r="419" spans="5:5" ht="15.75" customHeight="1">
      <c r="E419" s="16"/>
    </row>
    <row r="420" spans="5:5" ht="15.75" customHeight="1">
      <c r="E420" s="16"/>
    </row>
    <row r="421" spans="5:5" ht="15.75" customHeight="1">
      <c r="E421" s="16"/>
    </row>
    <row r="422" spans="5:5" ht="15.75" customHeight="1">
      <c r="E422" s="16"/>
    </row>
    <row r="423" spans="5:5" ht="15.75" customHeight="1">
      <c r="E423" s="16"/>
    </row>
    <row r="424" spans="5:5" ht="15.75" customHeight="1">
      <c r="E424" s="16"/>
    </row>
    <row r="425" spans="5:5" ht="15.75" customHeight="1">
      <c r="E425" s="16"/>
    </row>
    <row r="426" spans="5:5" ht="15.75" customHeight="1">
      <c r="E426" s="16"/>
    </row>
    <row r="427" spans="5:5" ht="15.75" customHeight="1">
      <c r="E427" s="16"/>
    </row>
    <row r="428" spans="5:5" ht="15.75" customHeight="1">
      <c r="E428" s="16"/>
    </row>
    <row r="429" spans="5:5" ht="15.75" customHeight="1">
      <c r="E429" s="16"/>
    </row>
    <row r="430" spans="5:5" ht="15.75" customHeight="1">
      <c r="E430" s="16"/>
    </row>
    <row r="431" spans="5:5" ht="15.75" customHeight="1">
      <c r="E431" s="16"/>
    </row>
    <row r="432" spans="5:5" ht="15.75" customHeight="1">
      <c r="E432" s="16"/>
    </row>
    <row r="433" spans="5:5" ht="15.75" customHeight="1">
      <c r="E433" s="16"/>
    </row>
    <row r="434" spans="5:5" ht="15.75" customHeight="1">
      <c r="E434" s="16"/>
    </row>
    <row r="435" spans="5:5" ht="15.75" customHeight="1">
      <c r="E435" s="16"/>
    </row>
    <row r="436" spans="5:5" ht="15.75" customHeight="1">
      <c r="E436" s="16"/>
    </row>
    <row r="437" spans="5:5" ht="15.75" customHeight="1">
      <c r="E437" s="16"/>
    </row>
    <row r="438" spans="5:5" ht="15.75" customHeight="1">
      <c r="E438" s="16"/>
    </row>
    <row r="439" spans="5:5" ht="15.75" customHeight="1">
      <c r="E439" s="16"/>
    </row>
    <row r="440" spans="5:5" ht="15.75" customHeight="1">
      <c r="E440" s="16"/>
    </row>
    <row r="441" spans="5:5" ht="15.75" customHeight="1">
      <c r="E441" s="16"/>
    </row>
    <row r="442" spans="5:5" ht="15.75" customHeight="1">
      <c r="E442" s="16"/>
    </row>
    <row r="443" spans="5:5" ht="15.75" customHeight="1">
      <c r="E443" s="16"/>
    </row>
    <row r="444" spans="5:5" ht="15.75" customHeight="1">
      <c r="E444" s="16"/>
    </row>
    <row r="445" spans="5:5" ht="15.75" customHeight="1">
      <c r="E445" s="16"/>
    </row>
    <row r="446" spans="5:5" ht="15.75" customHeight="1">
      <c r="E446" s="16"/>
    </row>
    <row r="447" spans="5:5" ht="15.75" customHeight="1">
      <c r="E447" s="16"/>
    </row>
    <row r="448" spans="5:5" ht="15.75" customHeight="1">
      <c r="E448" s="16"/>
    </row>
    <row r="449" spans="5:5" ht="15.75" customHeight="1">
      <c r="E449" s="16"/>
    </row>
    <row r="450" spans="5:5" ht="15.75" customHeight="1">
      <c r="E450" s="16"/>
    </row>
    <row r="451" spans="5:5" ht="15.75" customHeight="1">
      <c r="E451" s="16"/>
    </row>
    <row r="452" spans="5:5" ht="15.75" customHeight="1">
      <c r="E452" s="16"/>
    </row>
    <row r="453" spans="5:5" ht="15.75" customHeight="1">
      <c r="E453" s="16"/>
    </row>
    <row r="454" spans="5:5" ht="15.75" customHeight="1">
      <c r="E454" s="16"/>
    </row>
    <row r="455" spans="5:5" ht="15.75" customHeight="1">
      <c r="E455" s="16"/>
    </row>
    <row r="456" spans="5:5" ht="15.75" customHeight="1">
      <c r="E456" s="16"/>
    </row>
    <row r="457" spans="5:5" ht="15.75" customHeight="1">
      <c r="E457" s="16"/>
    </row>
    <row r="458" spans="5:5" ht="15.75" customHeight="1">
      <c r="E458" s="16"/>
    </row>
    <row r="459" spans="5:5" ht="15.75" customHeight="1">
      <c r="E459" s="16"/>
    </row>
    <row r="460" spans="5:5" ht="15.75" customHeight="1">
      <c r="E460" s="16"/>
    </row>
    <row r="461" spans="5:5" ht="15.75" customHeight="1">
      <c r="E461" s="16"/>
    </row>
    <row r="462" spans="5:5" ht="15.75" customHeight="1">
      <c r="E462" s="16"/>
    </row>
    <row r="463" spans="5:5" ht="15.75" customHeight="1">
      <c r="E463" s="16"/>
    </row>
    <row r="464" spans="5:5" ht="15.75" customHeight="1">
      <c r="E464" s="16"/>
    </row>
    <row r="465" spans="5:5" ht="15.75" customHeight="1">
      <c r="E465" s="16"/>
    </row>
    <row r="466" spans="5:5" ht="15.75" customHeight="1">
      <c r="E466" s="16"/>
    </row>
    <row r="467" spans="5:5" ht="15.75" customHeight="1">
      <c r="E467" s="16"/>
    </row>
    <row r="468" spans="5:5" ht="15.75" customHeight="1">
      <c r="E468" s="16"/>
    </row>
    <row r="469" spans="5:5" ht="15.75" customHeight="1">
      <c r="E469" s="16"/>
    </row>
    <row r="470" spans="5:5" ht="15.75" customHeight="1">
      <c r="E470" s="16"/>
    </row>
    <row r="471" spans="5:5" ht="15.75" customHeight="1">
      <c r="E471" s="16"/>
    </row>
    <row r="472" spans="5:5" ht="15.75" customHeight="1">
      <c r="E472" s="16"/>
    </row>
    <row r="473" spans="5:5" ht="15.75" customHeight="1">
      <c r="E473" s="16"/>
    </row>
    <row r="474" spans="5:5" ht="15.75" customHeight="1">
      <c r="E474" s="16"/>
    </row>
    <row r="475" spans="5:5" ht="15.75" customHeight="1">
      <c r="E475" s="16"/>
    </row>
    <row r="476" spans="5:5" ht="15.75" customHeight="1">
      <c r="E476" s="16"/>
    </row>
    <row r="477" spans="5:5" ht="15.75" customHeight="1">
      <c r="E477" s="16"/>
    </row>
    <row r="478" spans="5:5" ht="15.75" customHeight="1">
      <c r="E478" s="16"/>
    </row>
    <row r="479" spans="5:5" ht="15.75" customHeight="1">
      <c r="E479" s="16"/>
    </row>
    <row r="480" spans="5:5" ht="15.75" customHeight="1">
      <c r="E480" s="16"/>
    </row>
    <row r="481" spans="5:5" ht="15.75" customHeight="1">
      <c r="E481" s="16"/>
    </row>
    <row r="482" spans="5:5" ht="15.75" customHeight="1">
      <c r="E482" s="16"/>
    </row>
    <row r="483" spans="5:5" ht="15.75" customHeight="1">
      <c r="E483" s="16"/>
    </row>
    <row r="484" spans="5:5" ht="15.75" customHeight="1">
      <c r="E484" s="16"/>
    </row>
    <row r="485" spans="5:5" ht="15.75" customHeight="1">
      <c r="E485" s="16"/>
    </row>
    <row r="486" spans="5:5" ht="15.75" customHeight="1">
      <c r="E486" s="16"/>
    </row>
    <row r="487" spans="5:5" ht="15.75" customHeight="1">
      <c r="E487" s="16"/>
    </row>
    <row r="488" spans="5:5" ht="15.75" customHeight="1">
      <c r="E488" s="16"/>
    </row>
    <row r="489" spans="5:5" ht="15.75" customHeight="1">
      <c r="E489" s="16"/>
    </row>
    <row r="490" spans="5:5" ht="15.75" customHeight="1">
      <c r="E490" s="16"/>
    </row>
    <row r="491" spans="5:5" ht="15.75" customHeight="1">
      <c r="E491" s="16"/>
    </row>
    <row r="492" spans="5:5" ht="15.75" customHeight="1">
      <c r="E492" s="16"/>
    </row>
    <row r="493" spans="5:5" ht="15.75" customHeight="1">
      <c r="E493" s="16"/>
    </row>
    <row r="494" spans="5:5" ht="15.75" customHeight="1">
      <c r="E494" s="16"/>
    </row>
    <row r="495" spans="5:5" ht="15.75" customHeight="1">
      <c r="E495" s="16"/>
    </row>
    <row r="496" spans="5:5" ht="15.75" customHeight="1">
      <c r="E496" s="16"/>
    </row>
    <row r="497" spans="5:5" ht="15.75" customHeight="1">
      <c r="E497" s="16"/>
    </row>
    <row r="498" spans="5:5" ht="15.75" customHeight="1">
      <c r="E498" s="16"/>
    </row>
    <row r="499" spans="5:5" ht="15.75" customHeight="1">
      <c r="E499" s="16"/>
    </row>
    <row r="500" spans="5:5" ht="15.75" customHeight="1">
      <c r="E500" s="16"/>
    </row>
    <row r="501" spans="5:5" ht="15.75" customHeight="1">
      <c r="E501" s="16"/>
    </row>
    <row r="502" spans="5:5" ht="15.75" customHeight="1">
      <c r="E502" s="16"/>
    </row>
    <row r="503" spans="5:5" ht="15.75" customHeight="1">
      <c r="E503" s="16"/>
    </row>
    <row r="504" spans="5:5" ht="15.75" customHeight="1">
      <c r="E504" s="16"/>
    </row>
    <row r="505" spans="5:5" ht="15.75" customHeight="1">
      <c r="E505" s="16"/>
    </row>
    <row r="506" spans="5:5" ht="15.75" customHeight="1">
      <c r="E506" s="16"/>
    </row>
    <row r="507" spans="5:5" ht="15.75" customHeight="1">
      <c r="E507" s="16"/>
    </row>
    <row r="508" spans="5:5" ht="15.75" customHeight="1">
      <c r="E508" s="16"/>
    </row>
    <row r="509" spans="5:5" ht="15.75" customHeight="1">
      <c r="E509" s="16"/>
    </row>
    <row r="510" spans="5:5" ht="15.75" customHeight="1">
      <c r="E510" s="16"/>
    </row>
    <row r="511" spans="5:5" ht="15.75" customHeight="1">
      <c r="E511" s="16"/>
    </row>
    <row r="512" spans="5:5" ht="15.75" customHeight="1">
      <c r="E512" s="16"/>
    </row>
    <row r="513" spans="5:5" ht="15.75" customHeight="1">
      <c r="E513" s="16"/>
    </row>
    <row r="514" spans="5:5" ht="15.75" customHeight="1">
      <c r="E514" s="16"/>
    </row>
    <row r="515" spans="5:5" ht="15.75" customHeight="1">
      <c r="E515" s="16"/>
    </row>
    <row r="516" spans="5:5" ht="15.75" customHeight="1">
      <c r="E516" s="16"/>
    </row>
    <row r="517" spans="5:5" ht="15.75" customHeight="1">
      <c r="E517" s="16"/>
    </row>
    <row r="518" spans="5:5" ht="15.75" customHeight="1">
      <c r="E518" s="16"/>
    </row>
    <row r="519" spans="5:5" ht="15.75" customHeight="1">
      <c r="E519" s="16"/>
    </row>
    <row r="520" spans="5:5" ht="15.75" customHeight="1">
      <c r="E520" s="16"/>
    </row>
    <row r="521" spans="5:5" ht="15.75" customHeight="1">
      <c r="E521" s="16"/>
    </row>
    <row r="522" spans="5:5" ht="15.75" customHeight="1">
      <c r="E522" s="16"/>
    </row>
    <row r="523" spans="5:5" ht="15.75" customHeight="1">
      <c r="E523" s="16"/>
    </row>
    <row r="524" spans="5:5" ht="15.75" customHeight="1">
      <c r="E524" s="16"/>
    </row>
    <row r="525" spans="5:5" ht="15.75" customHeight="1">
      <c r="E525" s="16"/>
    </row>
    <row r="526" spans="5:5" ht="15.75" customHeight="1">
      <c r="E526" s="16"/>
    </row>
    <row r="527" spans="5:5" ht="15.75" customHeight="1">
      <c r="E527" s="16"/>
    </row>
    <row r="528" spans="5:5" ht="15.75" customHeight="1">
      <c r="E528" s="16"/>
    </row>
    <row r="529" spans="5:5" ht="15.75" customHeight="1">
      <c r="E529" s="16"/>
    </row>
    <row r="530" spans="5:5" ht="15.75" customHeight="1">
      <c r="E530" s="16"/>
    </row>
    <row r="531" spans="5:5" ht="15.75" customHeight="1">
      <c r="E531" s="16"/>
    </row>
    <row r="532" spans="5:5" ht="15.75" customHeight="1">
      <c r="E532" s="16"/>
    </row>
    <row r="533" spans="5:5" ht="15.75" customHeight="1">
      <c r="E533" s="16"/>
    </row>
    <row r="534" spans="5:5" ht="15.75" customHeight="1">
      <c r="E534" s="16"/>
    </row>
    <row r="535" spans="5:5" ht="15.75" customHeight="1">
      <c r="E535" s="16"/>
    </row>
    <row r="536" spans="5:5" ht="15.75" customHeight="1">
      <c r="E536" s="16"/>
    </row>
    <row r="537" spans="5:5" ht="15.75" customHeight="1">
      <c r="E537" s="16"/>
    </row>
    <row r="538" spans="5:5" ht="15.75" customHeight="1">
      <c r="E538" s="16"/>
    </row>
    <row r="539" spans="5:5" ht="15.75" customHeight="1">
      <c r="E539" s="16"/>
    </row>
    <row r="540" spans="5:5" ht="15.75" customHeight="1">
      <c r="E540" s="16"/>
    </row>
    <row r="541" spans="5:5" ht="15.75" customHeight="1">
      <c r="E541" s="16"/>
    </row>
    <row r="542" spans="5:5" ht="15.75" customHeight="1">
      <c r="E542" s="16"/>
    </row>
    <row r="543" spans="5:5" ht="15.75" customHeight="1">
      <c r="E543" s="16"/>
    </row>
    <row r="544" spans="5:5" ht="15.75" customHeight="1">
      <c r="E544" s="16"/>
    </row>
    <row r="545" spans="5:5" ht="15.75" customHeight="1">
      <c r="E545" s="16"/>
    </row>
    <row r="546" spans="5:5" ht="15.75" customHeight="1">
      <c r="E546" s="16"/>
    </row>
    <row r="547" spans="5:5" ht="15.75" customHeight="1">
      <c r="E547" s="16"/>
    </row>
    <row r="548" spans="5:5" ht="15.75" customHeight="1">
      <c r="E548" s="16"/>
    </row>
    <row r="549" spans="5:5" ht="15.75" customHeight="1">
      <c r="E549" s="16"/>
    </row>
    <row r="550" spans="5:5" ht="15.75" customHeight="1">
      <c r="E550" s="16"/>
    </row>
    <row r="551" spans="5:5" ht="15.75" customHeight="1">
      <c r="E551" s="16"/>
    </row>
    <row r="552" spans="5:5" ht="15.75" customHeight="1">
      <c r="E552" s="16"/>
    </row>
    <row r="553" spans="5:5" ht="15.75" customHeight="1">
      <c r="E553" s="16"/>
    </row>
    <row r="554" spans="5:5" ht="15.75" customHeight="1">
      <c r="E554" s="16"/>
    </row>
    <row r="555" spans="5:5" ht="15.75" customHeight="1">
      <c r="E555" s="16"/>
    </row>
    <row r="556" spans="5:5" ht="15.75" customHeight="1">
      <c r="E556" s="16"/>
    </row>
    <row r="557" spans="5:5" ht="15.75" customHeight="1">
      <c r="E557" s="16"/>
    </row>
    <row r="558" spans="5:5" ht="15.75" customHeight="1">
      <c r="E558" s="16"/>
    </row>
    <row r="559" spans="5:5" ht="15.75" customHeight="1">
      <c r="E559" s="16"/>
    </row>
    <row r="560" spans="5:5" ht="15.75" customHeight="1">
      <c r="E560" s="16"/>
    </row>
    <row r="561" spans="5:5" ht="15.75" customHeight="1">
      <c r="E561" s="16"/>
    </row>
    <row r="562" spans="5:5" ht="15.75" customHeight="1">
      <c r="E562" s="16"/>
    </row>
    <row r="563" spans="5:5" ht="15.75" customHeight="1">
      <c r="E563" s="16"/>
    </row>
    <row r="564" spans="5:5" ht="15.75" customHeight="1">
      <c r="E564" s="16"/>
    </row>
    <row r="565" spans="5:5" ht="15.75" customHeight="1">
      <c r="E565" s="16"/>
    </row>
    <row r="566" spans="5:5" ht="15.75" customHeight="1">
      <c r="E566" s="16"/>
    </row>
    <row r="567" spans="5:5" ht="15.75" customHeight="1">
      <c r="E567" s="16"/>
    </row>
    <row r="568" spans="5:5" ht="15.75" customHeight="1">
      <c r="E568" s="16"/>
    </row>
    <row r="569" spans="5:5" ht="15.75" customHeight="1">
      <c r="E569" s="16"/>
    </row>
    <row r="570" spans="5:5" ht="15.75" customHeight="1">
      <c r="E570" s="16"/>
    </row>
    <row r="571" spans="5:5" ht="15.75" customHeight="1">
      <c r="E571" s="16"/>
    </row>
    <row r="572" spans="5:5" ht="15.75" customHeight="1">
      <c r="E572" s="16"/>
    </row>
    <row r="573" spans="5:5" ht="15.75" customHeight="1">
      <c r="E573" s="16"/>
    </row>
    <row r="574" spans="5:5" ht="15.75" customHeight="1">
      <c r="E574" s="16"/>
    </row>
    <row r="575" spans="5:5" ht="15.75" customHeight="1">
      <c r="E575" s="16"/>
    </row>
    <row r="576" spans="5:5" ht="15.75" customHeight="1">
      <c r="E576" s="16"/>
    </row>
    <row r="577" spans="5:5" ht="15.75" customHeight="1">
      <c r="E577" s="16"/>
    </row>
    <row r="578" spans="5:5" ht="15.75" customHeight="1">
      <c r="E578" s="16"/>
    </row>
    <row r="579" spans="5:5" ht="15.75" customHeight="1">
      <c r="E579" s="16"/>
    </row>
    <row r="580" spans="5:5" ht="15.75" customHeight="1">
      <c r="E580" s="16"/>
    </row>
    <row r="581" spans="5:5" ht="15.75" customHeight="1">
      <c r="E581" s="16"/>
    </row>
    <row r="582" spans="5:5" ht="15.75" customHeight="1">
      <c r="E582" s="16"/>
    </row>
    <row r="583" spans="5:5" ht="15.75" customHeight="1">
      <c r="E583" s="16"/>
    </row>
    <row r="584" spans="5:5" ht="15.75" customHeight="1">
      <c r="E584" s="16"/>
    </row>
    <row r="585" spans="5:5" ht="15.75" customHeight="1">
      <c r="E585" s="16"/>
    </row>
    <row r="586" spans="5:5" ht="15.75" customHeight="1">
      <c r="E586" s="16"/>
    </row>
    <row r="587" spans="5:5" ht="15.75" customHeight="1">
      <c r="E587" s="16"/>
    </row>
    <row r="588" spans="5:5" ht="15.75" customHeight="1">
      <c r="E588" s="16"/>
    </row>
    <row r="589" spans="5:5" ht="15.75" customHeight="1">
      <c r="E589" s="16"/>
    </row>
    <row r="590" spans="5:5" ht="15.75" customHeight="1">
      <c r="E590" s="16"/>
    </row>
    <row r="591" spans="5:5" ht="15.75" customHeight="1">
      <c r="E591" s="16"/>
    </row>
    <row r="592" spans="5:5" ht="15.75" customHeight="1">
      <c r="E592" s="16"/>
    </row>
    <row r="593" spans="5:5" ht="15.75" customHeight="1">
      <c r="E593" s="16"/>
    </row>
    <row r="594" spans="5:5" ht="15.75" customHeight="1">
      <c r="E594" s="16"/>
    </row>
    <row r="595" spans="5:5" ht="15.75" customHeight="1">
      <c r="E595" s="16"/>
    </row>
    <row r="596" spans="5:5" ht="15.75" customHeight="1">
      <c r="E596" s="16"/>
    </row>
    <row r="597" spans="5:5" ht="15.75" customHeight="1">
      <c r="E597" s="16"/>
    </row>
    <row r="598" spans="5:5" ht="15.75" customHeight="1">
      <c r="E598" s="16"/>
    </row>
    <row r="599" spans="5:5" ht="15.75" customHeight="1">
      <c r="E599" s="16"/>
    </row>
    <row r="600" spans="5:5" ht="15.75" customHeight="1">
      <c r="E600" s="16"/>
    </row>
    <row r="601" spans="5:5" ht="15.75" customHeight="1">
      <c r="E601" s="16"/>
    </row>
    <row r="602" spans="5:5" ht="15.75" customHeight="1">
      <c r="E602" s="16"/>
    </row>
    <row r="603" spans="5:5" ht="15.75" customHeight="1">
      <c r="E603" s="16"/>
    </row>
    <row r="604" spans="5:5" ht="15.75" customHeight="1">
      <c r="E604" s="16"/>
    </row>
    <row r="605" spans="5:5" ht="15.75" customHeight="1">
      <c r="E605" s="16"/>
    </row>
    <row r="606" spans="5:5" ht="15.75" customHeight="1">
      <c r="E606" s="16"/>
    </row>
    <row r="607" spans="5:5" ht="15.75" customHeight="1">
      <c r="E607" s="16"/>
    </row>
    <row r="608" spans="5:5" ht="15.75" customHeight="1">
      <c r="E608" s="16"/>
    </row>
    <row r="609" spans="5:5" ht="15.75" customHeight="1">
      <c r="E609" s="16"/>
    </row>
    <row r="610" spans="5:5" ht="15.75" customHeight="1">
      <c r="E610" s="16"/>
    </row>
    <row r="611" spans="5:5" ht="15.75" customHeight="1">
      <c r="E611" s="16"/>
    </row>
    <row r="612" spans="5:5" ht="15.75" customHeight="1">
      <c r="E612" s="16"/>
    </row>
    <row r="613" spans="5:5" ht="15.75" customHeight="1">
      <c r="E613" s="16"/>
    </row>
    <row r="614" spans="5:5" ht="15.75" customHeight="1">
      <c r="E614" s="16"/>
    </row>
    <row r="615" spans="5:5" ht="15.75" customHeight="1">
      <c r="E615" s="16"/>
    </row>
    <row r="616" spans="5:5" ht="15.75" customHeight="1">
      <c r="E616" s="16"/>
    </row>
    <row r="617" spans="5:5" ht="15.75" customHeight="1">
      <c r="E617" s="16"/>
    </row>
    <row r="618" spans="5:5" ht="15.75" customHeight="1">
      <c r="E618" s="16"/>
    </row>
    <row r="619" spans="5:5" ht="15.75" customHeight="1">
      <c r="E619" s="16"/>
    </row>
    <row r="620" spans="5:5" ht="15.75" customHeight="1">
      <c r="E620" s="16"/>
    </row>
    <row r="621" spans="5:5" ht="15.75" customHeight="1">
      <c r="E621" s="16"/>
    </row>
    <row r="622" spans="5:5" ht="15.75" customHeight="1">
      <c r="E622" s="16"/>
    </row>
    <row r="623" spans="5:5" ht="15.75" customHeight="1">
      <c r="E623" s="16"/>
    </row>
    <row r="624" spans="5:5" ht="15.75" customHeight="1">
      <c r="E624" s="16"/>
    </row>
    <row r="625" spans="5:5" ht="15.75" customHeight="1">
      <c r="E625" s="16"/>
    </row>
    <row r="626" spans="5:5" ht="15.75" customHeight="1">
      <c r="E626" s="16"/>
    </row>
    <row r="627" spans="5:5" ht="15.75" customHeight="1">
      <c r="E627" s="16"/>
    </row>
    <row r="628" spans="5:5" ht="15.75" customHeight="1">
      <c r="E628" s="16"/>
    </row>
    <row r="629" spans="5:5" ht="15.75" customHeight="1">
      <c r="E629" s="16"/>
    </row>
    <row r="630" spans="5:5" ht="15.75" customHeight="1">
      <c r="E630" s="16"/>
    </row>
    <row r="631" spans="5:5" ht="15.75" customHeight="1">
      <c r="E631" s="16"/>
    </row>
    <row r="632" spans="5:5" ht="15.75" customHeight="1">
      <c r="E632" s="16"/>
    </row>
    <row r="633" spans="5:5" ht="15.75" customHeight="1">
      <c r="E633" s="16"/>
    </row>
    <row r="634" spans="5:5" ht="15.75" customHeight="1">
      <c r="E634" s="16"/>
    </row>
    <row r="635" spans="5:5" ht="15.75" customHeight="1">
      <c r="E635" s="16"/>
    </row>
    <row r="636" spans="5:5" ht="15.75" customHeight="1">
      <c r="E636" s="16"/>
    </row>
    <row r="637" spans="5:5" ht="15.75" customHeight="1">
      <c r="E637" s="16"/>
    </row>
    <row r="638" spans="5:5" ht="15.75" customHeight="1">
      <c r="E638" s="16"/>
    </row>
    <row r="639" spans="5:5" ht="15.75" customHeight="1">
      <c r="E639" s="16"/>
    </row>
    <row r="640" spans="5:5" ht="15.75" customHeight="1">
      <c r="E640" s="16"/>
    </row>
    <row r="641" spans="5:5" ht="15.75" customHeight="1">
      <c r="E641" s="16"/>
    </row>
    <row r="642" spans="5:5" ht="15.75" customHeight="1">
      <c r="E642" s="16"/>
    </row>
    <row r="643" spans="5:5" ht="15.75" customHeight="1">
      <c r="E643" s="16"/>
    </row>
    <row r="644" spans="5:5" ht="15.75" customHeight="1">
      <c r="E644" s="16"/>
    </row>
    <row r="645" spans="5:5" ht="15.75" customHeight="1">
      <c r="E645" s="16"/>
    </row>
    <row r="646" spans="5:5" ht="15.75" customHeight="1">
      <c r="E646" s="16"/>
    </row>
    <row r="647" spans="5:5" ht="15.75" customHeight="1">
      <c r="E647" s="16"/>
    </row>
    <row r="648" spans="5:5" ht="15.75" customHeight="1">
      <c r="E648" s="16"/>
    </row>
    <row r="649" spans="5:5" ht="15.75" customHeight="1">
      <c r="E649" s="16"/>
    </row>
    <row r="650" spans="5:5" ht="15.75" customHeight="1">
      <c r="E650" s="16"/>
    </row>
    <row r="651" spans="5:5" ht="15.75" customHeight="1">
      <c r="E651" s="16"/>
    </row>
    <row r="652" spans="5:5" ht="15.75" customHeight="1">
      <c r="E652" s="16"/>
    </row>
    <row r="653" spans="5:5" ht="15.75" customHeight="1">
      <c r="E653" s="16"/>
    </row>
    <row r="654" spans="5:5" ht="15.75" customHeight="1">
      <c r="E654" s="16"/>
    </row>
    <row r="655" spans="5:5" ht="15.75" customHeight="1">
      <c r="E655" s="16"/>
    </row>
    <row r="656" spans="5:5" ht="15.75" customHeight="1">
      <c r="E656" s="16"/>
    </row>
    <row r="657" spans="5:5" ht="15.75" customHeight="1">
      <c r="E657" s="16"/>
    </row>
    <row r="658" spans="5:5" ht="15.75" customHeight="1">
      <c r="E658" s="16"/>
    </row>
    <row r="659" spans="5:5" ht="15.75" customHeight="1">
      <c r="E659" s="16"/>
    </row>
    <row r="660" spans="5:5" ht="15.75" customHeight="1">
      <c r="E660" s="16"/>
    </row>
    <row r="661" spans="5:5" ht="15.75" customHeight="1">
      <c r="E661" s="16"/>
    </row>
    <row r="662" spans="5:5" ht="15.75" customHeight="1">
      <c r="E662" s="16"/>
    </row>
    <row r="663" spans="5:5" ht="15.75" customHeight="1">
      <c r="E663" s="16"/>
    </row>
    <row r="664" spans="5:5" ht="15.75" customHeight="1">
      <c r="E664" s="16"/>
    </row>
    <row r="665" spans="5:5" ht="15.75" customHeight="1">
      <c r="E665" s="16"/>
    </row>
    <row r="666" spans="5:5" ht="15.75" customHeight="1">
      <c r="E666" s="16"/>
    </row>
    <row r="667" spans="5:5" ht="15.75" customHeight="1">
      <c r="E667" s="16"/>
    </row>
    <row r="668" spans="5:5" ht="15.75" customHeight="1">
      <c r="E668" s="16"/>
    </row>
    <row r="669" spans="5:5" ht="15.75" customHeight="1">
      <c r="E669" s="16"/>
    </row>
    <row r="670" spans="5:5" ht="15.75" customHeight="1">
      <c r="E670" s="16"/>
    </row>
    <row r="671" spans="5:5" ht="15.75" customHeight="1">
      <c r="E671" s="16"/>
    </row>
    <row r="672" spans="5:5" ht="15.75" customHeight="1">
      <c r="E672" s="16"/>
    </row>
    <row r="673" spans="5:5" ht="15.75" customHeight="1">
      <c r="E673" s="16"/>
    </row>
    <row r="674" spans="5:5" ht="15.75" customHeight="1">
      <c r="E674" s="16"/>
    </row>
    <row r="675" spans="5:5" ht="15.75" customHeight="1">
      <c r="E675" s="16"/>
    </row>
    <row r="676" spans="5:5" ht="15.75" customHeight="1">
      <c r="E676" s="16"/>
    </row>
    <row r="677" spans="5:5" ht="15.75" customHeight="1">
      <c r="E677" s="16"/>
    </row>
    <row r="678" spans="5:5" ht="15.75" customHeight="1">
      <c r="E678" s="16"/>
    </row>
    <row r="679" spans="5:5" ht="15.75" customHeight="1">
      <c r="E679" s="16"/>
    </row>
    <row r="680" spans="5:5" ht="15.75" customHeight="1">
      <c r="E680" s="16"/>
    </row>
    <row r="681" spans="5:5" ht="15.75" customHeight="1">
      <c r="E681" s="16"/>
    </row>
    <row r="682" spans="5:5" ht="15.75" customHeight="1">
      <c r="E682" s="16"/>
    </row>
    <row r="683" spans="5:5" ht="15.75" customHeight="1">
      <c r="E683" s="16"/>
    </row>
    <row r="684" spans="5:5" ht="15.75" customHeight="1">
      <c r="E684" s="16"/>
    </row>
    <row r="685" spans="5:5" ht="15.75" customHeight="1">
      <c r="E685" s="16"/>
    </row>
    <row r="686" spans="5:5" ht="15.75" customHeight="1">
      <c r="E686" s="16"/>
    </row>
    <row r="687" spans="5:5" ht="15.75" customHeight="1">
      <c r="E687" s="16"/>
    </row>
    <row r="688" spans="5:5" ht="15.75" customHeight="1">
      <c r="E688" s="16"/>
    </row>
    <row r="689" spans="5:5" ht="15.75" customHeight="1">
      <c r="E689" s="16"/>
    </row>
    <row r="690" spans="5:5" ht="15.75" customHeight="1">
      <c r="E690" s="16"/>
    </row>
    <row r="691" spans="5:5" ht="15.75" customHeight="1">
      <c r="E691" s="16"/>
    </row>
    <row r="692" spans="5:5" ht="15.75" customHeight="1">
      <c r="E692" s="16"/>
    </row>
    <row r="693" spans="5:5" ht="15.75" customHeight="1">
      <c r="E693" s="16"/>
    </row>
    <row r="694" spans="5:5" ht="15.75" customHeight="1">
      <c r="E694" s="16"/>
    </row>
    <row r="695" spans="5:5" ht="15.75" customHeight="1">
      <c r="E695" s="16"/>
    </row>
    <row r="696" spans="5:5" ht="15.75" customHeight="1">
      <c r="E696" s="16"/>
    </row>
    <row r="697" spans="5:5" ht="15.75" customHeight="1">
      <c r="E697" s="16"/>
    </row>
    <row r="698" spans="5:5" ht="15.75" customHeight="1">
      <c r="E698" s="16"/>
    </row>
    <row r="699" spans="5:5" ht="15.75" customHeight="1">
      <c r="E699" s="16"/>
    </row>
    <row r="700" spans="5:5" ht="15.75" customHeight="1">
      <c r="E700" s="16"/>
    </row>
    <row r="701" spans="5:5" ht="15.75" customHeight="1">
      <c r="E701" s="16"/>
    </row>
    <row r="702" spans="5:5" ht="15.75" customHeight="1">
      <c r="E702" s="16"/>
    </row>
    <row r="703" spans="5:5" ht="15.75" customHeight="1">
      <c r="E703" s="16"/>
    </row>
    <row r="704" spans="5:5" ht="15.75" customHeight="1">
      <c r="E704" s="16"/>
    </row>
    <row r="705" spans="5:5" ht="15.75" customHeight="1">
      <c r="E705" s="16"/>
    </row>
    <row r="706" spans="5:5" ht="15.75" customHeight="1">
      <c r="E706" s="16"/>
    </row>
    <row r="707" spans="5:5" ht="15.75" customHeight="1">
      <c r="E707" s="16"/>
    </row>
    <row r="708" spans="5:5" ht="15.75" customHeight="1">
      <c r="E708" s="16"/>
    </row>
    <row r="709" spans="5:5" ht="15.75" customHeight="1">
      <c r="E709" s="16"/>
    </row>
    <row r="710" spans="5:5" ht="15.75" customHeight="1">
      <c r="E710" s="16"/>
    </row>
    <row r="711" spans="5:5" ht="15.75" customHeight="1">
      <c r="E711" s="16"/>
    </row>
    <row r="712" spans="5:5" ht="15.75" customHeight="1">
      <c r="E712" s="16"/>
    </row>
    <row r="713" spans="5:5" ht="15.75" customHeight="1">
      <c r="E713" s="16"/>
    </row>
    <row r="714" spans="5:5" ht="15.75" customHeight="1">
      <c r="E714" s="16"/>
    </row>
    <row r="715" spans="5:5" ht="15.75" customHeight="1">
      <c r="E715" s="16"/>
    </row>
    <row r="716" spans="5:5" ht="15.75" customHeight="1">
      <c r="E716" s="16"/>
    </row>
    <row r="717" spans="5:5" ht="15.75" customHeight="1">
      <c r="E717" s="16"/>
    </row>
    <row r="718" spans="5:5" ht="15.75" customHeight="1">
      <c r="E718" s="16"/>
    </row>
    <row r="719" spans="5:5" ht="15.75" customHeight="1">
      <c r="E719" s="16"/>
    </row>
    <row r="720" spans="5:5" ht="15.75" customHeight="1">
      <c r="E720" s="16"/>
    </row>
    <row r="721" spans="5:5" ht="15.75" customHeight="1">
      <c r="E721" s="16"/>
    </row>
    <row r="722" spans="5:5" ht="15.75" customHeight="1">
      <c r="E722" s="16"/>
    </row>
    <row r="723" spans="5:5" ht="15.75" customHeight="1">
      <c r="E723" s="16"/>
    </row>
    <row r="724" spans="5:5" ht="15.75" customHeight="1">
      <c r="E724" s="16"/>
    </row>
    <row r="725" spans="5:5" ht="15.75" customHeight="1">
      <c r="E725" s="16"/>
    </row>
    <row r="726" spans="5:5" ht="15.75" customHeight="1">
      <c r="E726" s="16"/>
    </row>
    <row r="727" spans="5:5" ht="15.75" customHeight="1">
      <c r="E727" s="16"/>
    </row>
    <row r="728" spans="5:5" ht="15.75" customHeight="1">
      <c r="E728" s="16"/>
    </row>
    <row r="729" spans="5:5" ht="15.75" customHeight="1">
      <c r="E729" s="16"/>
    </row>
    <row r="730" spans="5:5" ht="15.75" customHeight="1">
      <c r="E730" s="16"/>
    </row>
    <row r="731" spans="5:5" ht="15.75" customHeight="1">
      <c r="E731" s="16"/>
    </row>
    <row r="732" spans="5:5" ht="15.75" customHeight="1">
      <c r="E732" s="16"/>
    </row>
    <row r="733" spans="5:5" ht="15.75" customHeight="1">
      <c r="E733" s="16"/>
    </row>
    <row r="734" spans="5:5" ht="15.75" customHeight="1">
      <c r="E734" s="16"/>
    </row>
    <row r="735" spans="5:5" ht="15.75" customHeight="1">
      <c r="E735" s="16"/>
    </row>
    <row r="736" spans="5:5" ht="15.75" customHeight="1">
      <c r="E736" s="16"/>
    </row>
    <row r="737" spans="5:5" ht="15.75" customHeight="1">
      <c r="E737" s="16"/>
    </row>
    <row r="738" spans="5:5" ht="15.75" customHeight="1">
      <c r="E738" s="16"/>
    </row>
    <row r="739" spans="5:5" ht="15.75" customHeight="1">
      <c r="E739" s="16"/>
    </row>
    <row r="740" spans="5:5" ht="15.75" customHeight="1">
      <c r="E740" s="16"/>
    </row>
    <row r="741" spans="5:5" ht="15.75" customHeight="1">
      <c r="E741" s="16"/>
    </row>
    <row r="742" spans="5:5" ht="15.75" customHeight="1">
      <c r="E742" s="16"/>
    </row>
    <row r="743" spans="5:5" ht="15.75" customHeight="1">
      <c r="E743" s="16"/>
    </row>
    <row r="744" spans="5:5" ht="15.75" customHeight="1">
      <c r="E744" s="16"/>
    </row>
    <row r="745" spans="5:5" ht="15.75" customHeight="1">
      <c r="E745" s="16"/>
    </row>
    <row r="746" spans="5:5" ht="15.75" customHeight="1">
      <c r="E746" s="16"/>
    </row>
    <row r="747" spans="5:5" ht="15.75" customHeight="1">
      <c r="E747" s="16"/>
    </row>
    <row r="748" spans="5:5" ht="15.75" customHeight="1">
      <c r="E748" s="16"/>
    </row>
    <row r="749" spans="5:5" ht="15.75" customHeight="1">
      <c r="E749" s="16"/>
    </row>
    <row r="750" spans="5:5" ht="15.75" customHeight="1">
      <c r="E750" s="16"/>
    </row>
    <row r="751" spans="5:5" ht="15.75" customHeight="1">
      <c r="E751" s="16"/>
    </row>
    <row r="752" spans="5:5" ht="15.75" customHeight="1">
      <c r="E752" s="16"/>
    </row>
    <row r="753" spans="5:5" ht="15.75" customHeight="1">
      <c r="E753" s="16"/>
    </row>
    <row r="754" spans="5:5" ht="15.75" customHeight="1">
      <c r="E754" s="16"/>
    </row>
    <row r="755" spans="5:5" ht="15.75" customHeight="1">
      <c r="E755" s="16"/>
    </row>
    <row r="756" spans="5:5" ht="15.75" customHeight="1">
      <c r="E756" s="16"/>
    </row>
    <row r="757" spans="5:5" ht="15.75" customHeight="1">
      <c r="E757" s="16"/>
    </row>
    <row r="758" spans="5:5" ht="15.75" customHeight="1">
      <c r="E758" s="16"/>
    </row>
    <row r="759" spans="5:5" ht="15.75" customHeight="1">
      <c r="E759" s="16"/>
    </row>
    <row r="760" spans="5:5" ht="15.75" customHeight="1">
      <c r="E760" s="16"/>
    </row>
    <row r="761" spans="5:5" ht="15.75" customHeight="1">
      <c r="E761" s="16"/>
    </row>
    <row r="762" spans="5:5" ht="15.75" customHeight="1">
      <c r="E762" s="16"/>
    </row>
    <row r="763" spans="5:5" ht="15.75" customHeight="1">
      <c r="E763" s="16"/>
    </row>
    <row r="764" spans="5:5" ht="15.75" customHeight="1">
      <c r="E764" s="16"/>
    </row>
    <row r="765" spans="5:5" ht="15.75" customHeight="1">
      <c r="E765" s="16"/>
    </row>
    <row r="766" spans="5:5" ht="15.75" customHeight="1">
      <c r="E766" s="16"/>
    </row>
    <row r="767" spans="5:5" ht="15.75" customHeight="1">
      <c r="E767" s="16"/>
    </row>
    <row r="768" spans="5:5" ht="15.75" customHeight="1">
      <c r="E768" s="16"/>
    </row>
    <row r="769" spans="5:5" ht="15.75" customHeight="1">
      <c r="E769" s="16"/>
    </row>
    <row r="770" spans="5:5" ht="15.75" customHeight="1">
      <c r="E770" s="16"/>
    </row>
    <row r="771" spans="5:5" ht="15.75" customHeight="1">
      <c r="E771" s="16"/>
    </row>
    <row r="772" spans="5:5" ht="15.75" customHeight="1">
      <c r="E772" s="16"/>
    </row>
    <row r="773" spans="5:5" ht="15.75" customHeight="1">
      <c r="E773" s="16"/>
    </row>
    <row r="774" spans="5:5" ht="15.75" customHeight="1">
      <c r="E774" s="16"/>
    </row>
    <row r="775" spans="5:5" ht="15.75" customHeight="1">
      <c r="E775" s="16"/>
    </row>
    <row r="776" spans="5:5" ht="15.75" customHeight="1">
      <c r="E776" s="16"/>
    </row>
    <row r="777" spans="5:5" ht="15.75" customHeight="1">
      <c r="E777" s="16"/>
    </row>
    <row r="778" spans="5:5" ht="15.75" customHeight="1">
      <c r="E778" s="16"/>
    </row>
    <row r="779" spans="5:5" ht="15.75" customHeight="1">
      <c r="E779" s="16"/>
    </row>
    <row r="780" spans="5:5" ht="15.75" customHeight="1">
      <c r="E780" s="16"/>
    </row>
    <row r="781" spans="5:5" ht="15.75" customHeight="1">
      <c r="E781" s="16"/>
    </row>
    <row r="782" spans="5:5" ht="15.75" customHeight="1">
      <c r="E782" s="16"/>
    </row>
    <row r="783" spans="5:5" ht="15.75" customHeight="1">
      <c r="E783" s="16"/>
    </row>
    <row r="784" spans="5:5" ht="15.75" customHeight="1">
      <c r="E784" s="16"/>
    </row>
    <row r="785" spans="5:5" ht="15.75" customHeight="1">
      <c r="E785" s="16"/>
    </row>
    <row r="786" spans="5:5" ht="15.75" customHeight="1">
      <c r="E786" s="16"/>
    </row>
    <row r="787" spans="5:5" ht="15.75" customHeight="1">
      <c r="E787" s="16"/>
    </row>
    <row r="788" spans="5:5" ht="15.75" customHeight="1">
      <c r="E788" s="16"/>
    </row>
    <row r="789" spans="5:5" ht="15.75" customHeight="1">
      <c r="E789" s="16"/>
    </row>
    <row r="790" spans="5:5" ht="15.75" customHeight="1">
      <c r="E790" s="16"/>
    </row>
    <row r="791" spans="5:5" ht="15.75" customHeight="1">
      <c r="E791" s="16"/>
    </row>
    <row r="792" spans="5:5" ht="15.75" customHeight="1">
      <c r="E792" s="16"/>
    </row>
    <row r="793" spans="5:5" ht="15.75" customHeight="1">
      <c r="E793" s="16"/>
    </row>
    <row r="794" spans="5:5" ht="15.75" customHeight="1">
      <c r="E794" s="16"/>
    </row>
    <row r="795" spans="5:5" ht="15.75" customHeight="1">
      <c r="E795" s="16"/>
    </row>
    <row r="796" spans="5:5" ht="15.75" customHeight="1">
      <c r="E796" s="16"/>
    </row>
    <row r="797" spans="5:5" ht="15.75" customHeight="1">
      <c r="E797" s="16"/>
    </row>
    <row r="798" spans="5:5" ht="15.75" customHeight="1">
      <c r="E798" s="16"/>
    </row>
    <row r="799" spans="5:5" ht="15.75" customHeight="1">
      <c r="E799" s="16"/>
    </row>
    <row r="800" spans="5:5" ht="15.75" customHeight="1">
      <c r="E800" s="16"/>
    </row>
    <row r="801" spans="5:5" ht="15.75" customHeight="1">
      <c r="E801" s="16"/>
    </row>
    <row r="802" spans="5:5" ht="15.75" customHeight="1">
      <c r="E802" s="16"/>
    </row>
    <row r="803" spans="5:5" ht="15.75" customHeight="1">
      <c r="E803" s="16"/>
    </row>
    <row r="804" spans="5:5" ht="15.75" customHeight="1">
      <c r="E804" s="16"/>
    </row>
    <row r="805" spans="5:5" ht="15.75" customHeight="1">
      <c r="E805" s="16"/>
    </row>
    <row r="806" spans="5:5" ht="15.75" customHeight="1">
      <c r="E806" s="16"/>
    </row>
    <row r="807" spans="5:5" ht="15.75" customHeight="1">
      <c r="E807" s="16"/>
    </row>
    <row r="808" spans="5:5" ht="15.75" customHeight="1">
      <c r="E808" s="16"/>
    </row>
    <row r="809" spans="5:5" ht="15.75" customHeight="1">
      <c r="E809" s="16"/>
    </row>
    <row r="810" spans="5:5" ht="15.75" customHeight="1">
      <c r="E810" s="16"/>
    </row>
    <row r="811" spans="5:5" ht="15.75" customHeight="1">
      <c r="E811" s="16"/>
    </row>
    <row r="812" spans="5:5" ht="15.75" customHeight="1">
      <c r="E812" s="16"/>
    </row>
    <row r="813" spans="5:5" ht="15.75" customHeight="1">
      <c r="E813" s="16"/>
    </row>
    <row r="814" spans="5:5" ht="15.75" customHeight="1">
      <c r="E814" s="16"/>
    </row>
    <row r="815" spans="5:5" ht="15.75" customHeight="1">
      <c r="E815" s="16"/>
    </row>
    <row r="816" spans="5:5" ht="15.75" customHeight="1">
      <c r="E816" s="16"/>
    </row>
    <row r="817" spans="5:5" ht="15.75" customHeight="1">
      <c r="E817" s="16"/>
    </row>
    <row r="818" spans="5:5" ht="15.75" customHeight="1">
      <c r="E818" s="16"/>
    </row>
    <row r="819" spans="5:5" ht="15.75" customHeight="1">
      <c r="E819" s="16"/>
    </row>
    <row r="820" spans="5:5" ht="15.75" customHeight="1">
      <c r="E820" s="16"/>
    </row>
    <row r="821" spans="5:5" ht="15.75" customHeight="1">
      <c r="E821" s="16"/>
    </row>
    <row r="822" spans="5:5" ht="15.75" customHeight="1">
      <c r="E822" s="16"/>
    </row>
    <row r="823" spans="5:5" ht="15.75" customHeight="1">
      <c r="E823" s="16"/>
    </row>
    <row r="824" spans="5:5" ht="15.75" customHeight="1">
      <c r="E824" s="16"/>
    </row>
    <row r="825" spans="5:5" ht="15.75" customHeight="1">
      <c r="E825" s="16"/>
    </row>
    <row r="826" spans="5:5" ht="15.75" customHeight="1">
      <c r="E826" s="16"/>
    </row>
    <row r="827" spans="5:5" ht="15.75" customHeight="1">
      <c r="E827" s="16"/>
    </row>
    <row r="828" spans="5:5" ht="15.75" customHeight="1">
      <c r="E828" s="16"/>
    </row>
    <row r="829" spans="5:5" ht="15.75" customHeight="1">
      <c r="E829" s="16"/>
    </row>
    <row r="830" spans="5:5" ht="15.75" customHeight="1">
      <c r="E830" s="16"/>
    </row>
    <row r="831" spans="5:5" ht="15.75" customHeight="1">
      <c r="E831" s="16"/>
    </row>
    <row r="832" spans="5:5" ht="15.75" customHeight="1">
      <c r="E832" s="16"/>
    </row>
    <row r="833" spans="5:5" ht="15.75" customHeight="1">
      <c r="E833" s="16"/>
    </row>
    <row r="834" spans="5:5" ht="15.75" customHeight="1">
      <c r="E834" s="16"/>
    </row>
    <row r="835" spans="5:5" ht="15.75" customHeight="1">
      <c r="E835" s="16"/>
    </row>
    <row r="836" spans="5:5" ht="15.75" customHeight="1">
      <c r="E836" s="16"/>
    </row>
    <row r="837" spans="5:5" ht="15.75" customHeight="1">
      <c r="E837" s="16"/>
    </row>
    <row r="838" spans="5:5" ht="15.75" customHeight="1">
      <c r="E838" s="16"/>
    </row>
    <row r="839" spans="5:5" ht="15.75" customHeight="1">
      <c r="E839" s="16"/>
    </row>
    <row r="840" spans="5:5" ht="15.75" customHeight="1">
      <c r="E840" s="16"/>
    </row>
    <row r="841" spans="5:5" ht="15.75" customHeight="1">
      <c r="E841" s="16"/>
    </row>
    <row r="842" spans="5:5" ht="15.75" customHeight="1">
      <c r="E842" s="16"/>
    </row>
    <row r="843" spans="5:5" ht="15.75" customHeight="1">
      <c r="E843" s="16"/>
    </row>
    <row r="844" spans="5:5" ht="15.75" customHeight="1">
      <c r="E844" s="16"/>
    </row>
    <row r="845" spans="5:5" ht="15.75" customHeight="1">
      <c r="E845" s="16"/>
    </row>
    <row r="846" spans="5:5" ht="15.75" customHeight="1">
      <c r="E846" s="16"/>
    </row>
    <row r="847" spans="5:5" ht="15.75" customHeight="1">
      <c r="E847" s="16"/>
    </row>
    <row r="848" spans="5:5" ht="15.75" customHeight="1">
      <c r="E848" s="16"/>
    </row>
    <row r="849" spans="5:5" ht="15.75" customHeight="1">
      <c r="E849" s="16"/>
    </row>
    <row r="850" spans="5:5" ht="15.75" customHeight="1">
      <c r="E850" s="16"/>
    </row>
    <row r="851" spans="5:5" ht="15.75" customHeight="1">
      <c r="E851" s="16"/>
    </row>
    <row r="852" spans="5:5" ht="15.75" customHeight="1">
      <c r="E852" s="16"/>
    </row>
    <row r="853" spans="5:5" ht="15.75" customHeight="1">
      <c r="E853" s="16"/>
    </row>
    <row r="854" spans="5:5" ht="15.75" customHeight="1">
      <c r="E854" s="16"/>
    </row>
    <row r="855" spans="5:5" ht="15.75" customHeight="1">
      <c r="E855" s="16"/>
    </row>
    <row r="856" spans="5:5" ht="15.75" customHeight="1">
      <c r="E856" s="16"/>
    </row>
    <row r="857" spans="5:5" ht="15.75" customHeight="1">
      <c r="E857" s="16"/>
    </row>
    <row r="858" spans="5:5" ht="15.75" customHeight="1">
      <c r="E858" s="16"/>
    </row>
    <row r="859" spans="5:5" ht="15.75" customHeight="1">
      <c r="E859" s="16"/>
    </row>
    <row r="860" spans="5:5" ht="15.75" customHeight="1">
      <c r="E860" s="16"/>
    </row>
    <row r="861" spans="5:5" ht="15.75" customHeight="1">
      <c r="E861" s="16"/>
    </row>
    <row r="862" spans="5:5" ht="15.75" customHeight="1">
      <c r="E862" s="16"/>
    </row>
    <row r="863" spans="5:5" ht="15.75" customHeight="1">
      <c r="E863" s="16"/>
    </row>
    <row r="864" spans="5:5" ht="15.75" customHeight="1">
      <c r="E864" s="16"/>
    </row>
    <row r="865" spans="5:5" ht="15.75" customHeight="1">
      <c r="E865" s="16"/>
    </row>
    <row r="866" spans="5:5" ht="15.75" customHeight="1">
      <c r="E866" s="16"/>
    </row>
    <row r="867" spans="5:5" ht="15.75" customHeight="1">
      <c r="E867" s="16"/>
    </row>
    <row r="868" spans="5:5" ht="15.75" customHeight="1">
      <c r="E868" s="16"/>
    </row>
    <row r="869" spans="5:5" ht="15.75" customHeight="1">
      <c r="E869" s="16"/>
    </row>
    <row r="870" spans="5:5" ht="15.75" customHeight="1">
      <c r="E870" s="16"/>
    </row>
    <row r="871" spans="5:5" ht="15.75" customHeight="1">
      <c r="E871" s="16"/>
    </row>
    <row r="872" spans="5:5" ht="15.75" customHeight="1">
      <c r="E872" s="16"/>
    </row>
    <row r="873" spans="5:5" ht="15.75" customHeight="1">
      <c r="E873" s="16"/>
    </row>
    <row r="874" spans="5:5" ht="15.75" customHeight="1">
      <c r="E874" s="16"/>
    </row>
    <row r="875" spans="5:5" ht="15.75" customHeight="1">
      <c r="E875" s="16"/>
    </row>
    <row r="876" spans="5:5" ht="15.75" customHeight="1">
      <c r="E876" s="16"/>
    </row>
    <row r="877" spans="5:5" ht="15.75" customHeight="1">
      <c r="E877" s="16"/>
    </row>
    <row r="878" spans="5:5" ht="15.75" customHeight="1">
      <c r="E878" s="16"/>
    </row>
    <row r="879" spans="5:5" ht="15.75" customHeight="1">
      <c r="E879" s="16"/>
    </row>
    <row r="880" spans="5:5" ht="15.75" customHeight="1">
      <c r="E880" s="16"/>
    </row>
    <row r="881" spans="5:5" ht="15.75" customHeight="1">
      <c r="E881" s="16"/>
    </row>
    <row r="882" spans="5:5" ht="15.75" customHeight="1">
      <c r="E882" s="16"/>
    </row>
    <row r="883" spans="5:5" ht="15.75" customHeight="1">
      <c r="E883" s="16"/>
    </row>
    <row r="884" spans="5:5" ht="15.75" customHeight="1">
      <c r="E884" s="16"/>
    </row>
    <row r="885" spans="5:5" ht="15.75" customHeight="1">
      <c r="E885" s="16"/>
    </row>
    <row r="886" spans="5:5" ht="15.75" customHeight="1">
      <c r="E886" s="16"/>
    </row>
    <row r="887" spans="5:5" ht="15.75" customHeight="1">
      <c r="E887" s="16"/>
    </row>
    <row r="888" spans="5:5" ht="15.75" customHeight="1">
      <c r="E888" s="16"/>
    </row>
    <row r="889" spans="5:5" ht="15.75" customHeight="1">
      <c r="E889" s="16"/>
    </row>
    <row r="890" spans="5:5" ht="15.75" customHeight="1">
      <c r="E890" s="16"/>
    </row>
    <row r="891" spans="5:5" ht="15.75" customHeight="1">
      <c r="E891" s="16"/>
    </row>
    <row r="892" spans="5:5" ht="15.75" customHeight="1">
      <c r="E892" s="16"/>
    </row>
    <row r="893" spans="5:5" ht="15.75" customHeight="1">
      <c r="E893" s="16"/>
    </row>
    <row r="894" spans="5:5" ht="15.75" customHeight="1">
      <c r="E894" s="16"/>
    </row>
    <row r="895" spans="5:5" ht="15.75" customHeight="1">
      <c r="E895" s="16"/>
    </row>
    <row r="896" spans="5:5" ht="15.75" customHeight="1">
      <c r="E896" s="16"/>
    </row>
    <row r="897" spans="5:5" ht="15.75" customHeight="1">
      <c r="E897" s="16"/>
    </row>
    <row r="898" spans="5:5" ht="15.75" customHeight="1">
      <c r="E898" s="16"/>
    </row>
    <row r="899" spans="5:5" ht="15.75" customHeight="1">
      <c r="E899" s="16"/>
    </row>
    <row r="900" spans="5:5" ht="15.75" customHeight="1">
      <c r="E900" s="16"/>
    </row>
    <row r="901" spans="5:5" ht="15.75" customHeight="1">
      <c r="E901" s="16"/>
    </row>
    <row r="902" spans="5:5" ht="15.75" customHeight="1">
      <c r="E902" s="16"/>
    </row>
    <row r="903" spans="5:5" ht="15.75" customHeight="1">
      <c r="E903" s="16"/>
    </row>
    <row r="904" spans="5:5" ht="15.75" customHeight="1">
      <c r="E904" s="16"/>
    </row>
    <row r="905" spans="5:5" ht="15.75" customHeight="1">
      <c r="E905" s="16"/>
    </row>
    <row r="906" spans="5:5" ht="15.75" customHeight="1">
      <c r="E906" s="16"/>
    </row>
    <row r="907" spans="5:5" ht="15.75" customHeight="1">
      <c r="E907" s="16"/>
    </row>
    <row r="908" spans="5:5" ht="15.75" customHeight="1">
      <c r="E908" s="16"/>
    </row>
    <row r="909" spans="5:5" ht="15.75" customHeight="1">
      <c r="E909" s="16"/>
    </row>
    <row r="910" spans="5:5" ht="15.75" customHeight="1">
      <c r="E910" s="16"/>
    </row>
    <row r="911" spans="5:5" ht="15.75" customHeight="1">
      <c r="E911" s="16"/>
    </row>
    <row r="912" spans="5:5" ht="15.75" customHeight="1">
      <c r="E912" s="16"/>
    </row>
    <row r="913" spans="5:5" ht="15.75" customHeight="1">
      <c r="E913" s="16"/>
    </row>
    <row r="914" spans="5:5" ht="15.75" customHeight="1">
      <c r="E914" s="16"/>
    </row>
    <row r="915" spans="5:5" ht="15.75" customHeight="1">
      <c r="E915" s="16"/>
    </row>
    <row r="916" spans="5:5" ht="15.75" customHeight="1">
      <c r="E916" s="16"/>
    </row>
    <row r="917" spans="5:5" ht="15.75" customHeight="1">
      <c r="E917" s="16"/>
    </row>
    <row r="918" spans="5:5" ht="15.75" customHeight="1">
      <c r="E918" s="16"/>
    </row>
    <row r="919" spans="5:5" ht="15.75" customHeight="1">
      <c r="E919" s="16"/>
    </row>
    <row r="920" spans="5:5" ht="15.75" customHeight="1">
      <c r="E920" s="16"/>
    </row>
    <row r="921" spans="5:5" ht="15.75" customHeight="1">
      <c r="E921" s="16"/>
    </row>
    <row r="922" spans="5:5" ht="15.75" customHeight="1">
      <c r="E922" s="16"/>
    </row>
    <row r="923" spans="5:5" ht="15.75" customHeight="1">
      <c r="E923" s="16"/>
    </row>
    <row r="924" spans="5:5" ht="15.75" customHeight="1">
      <c r="E924" s="16"/>
    </row>
    <row r="925" spans="5:5" ht="15.75" customHeight="1">
      <c r="E925" s="16"/>
    </row>
    <row r="926" spans="5:5" ht="15.75" customHeight="1">
      <c r="E926" s="16"/>
    </row>
    <row r="927" spans="5:5" ht="15.75" customHeight="1">
      <c r="E927" s="16"/>
    </row>
    <row r="928" spans="5:5" ht="15.75" customHeight="1">
      <c r="E928" s="16"/>
    </row>
    <row r="929" spans="5:5" ht="15.75" customHeight="1">
      <c r="E929" s="16"/>
    </row>
    <row r="930" spans="5:5" ht="15.75" customHeight="1">
      <c r="E930" s="16"/>
    </row>
    <row r="931" spans="5:5" ht="15.75" customHeight="1">
      <c r="E931" s="16"/>
    </row>
    <row r="932" spans="5:5" ht="15.75" customHeight="1">
      <c r="E932" s="16"/>
    </row>
    <row r="933" spans="5:5" ht="15.75" customHeight="1">
      <c r="E933" s="16"/>
    </row>
    <row r="934" spans="5:5" ht="15.75" customHeight="1">
      <c r="E934" s="16"/>
    </row>
    <row r="935" spans="5:5" ht="15.75" customHeight="1">
      <c r="E935" s="16"/>
    </row>
    <row r="936" spans="5:5" ht="15.75" customHeight="1">
      <c r="E936" s="16"/>
    </row>
    <row r="937" spans="5:5" ht="15.75" customHeight="1">
      <c r="E937" s="16"/>
    </row>
    <row r="938" spans="5:5" ht="15.75" customHeight="1">
      <c r="E938" s="16"/>
    </row>
    <row r="939" spans="5:5" ht="15.75" customHeight="1">
      <c r="E939" s="16"/>
    </row>
    <row r="940" spans="5:5" ht="15.75" customHeight="1">
      <c r="E940" s="16"/>
    </row>
    <row r="941" spans="5:5" ht="15.75" customHeight="1">
      <c r="E941" s="16"/>
    </row>
    <row r="942" spans="5:5" ht="15.75" customHeight="1">
      <c r="E942" s="16"/>
    </row>
    <row r="943" spans="5:5" ht="15.75" customHeight="1">
      <c r="E943" s="16"/>
    </row>
    <row r="944" spans="5:5" ht="15.75" customHeight="1">
      <c r="E944" s="16"/>
    </row>
    <row r="945" spans="5:5" ht="15.75" customHeight="1">
      <c r="E945" s="16"/>
    </row>
    <row r="946" spans="5:5" ht="15.75" customHeight="1">
      <c r="E946" s="16"/>
    </row>
    <row r="947" spans="5:5" ht="15.75" customHeight="1">
      <c r="E947" s="16"/>
    </row>
    <row r="948" spans="5:5" ht="15.75" customHeight="1">
      <c r="E948" s="16"/>
    </row>
    <row r="949" spans="5:5" ht="15.75" customHeight="1">
      <c r="E949" s="16"/>
    </row>
    <row r="950" spans="5:5" ht="15.75" customHeight="1">
      <c r="E950" s="16"/>
    </row>
    <row r="951" spans="5:5" ht="15.75" customHeight="1">
      <c r="E951" s="16"/>
    </row>
    <row r="952" spans="5:5" ht="15.75" customHeight="1">
      <c r="E952" s="16"/>
    </row>
    <row r="953" spans="5:5" ht="15.75" customHeight="1">
      <c r="E953" s="16"/>
    </row>
    <row r="954" spans="5:5" ht="15.75" customHeight="1">
      <c r="E954" s="16"/>
    </row>
    <row r="955" spans="5:5" ht="15.75" customHeight="1">
      <c r="E955" s="16"/>
    </row>
    <row r="956" spans="5:5" ht="15.75" customHeight="1">
      <c r="E956" s="16"/>
    </row>
    <row r="957" spans="5:5" ht="15.75" customHeight="1">
      <c r="E957" s="16"/>
    </row>
    <row r="958" spans="5:5" ht="15.75" customHeight="1">
      <c r="E958" s="16"/>
    </row>
    <row r="959" spans="5:5" ht="15.75" customHeight="1">
      <c r="E959" s="16"/>
    </row>
    <row r="960" spans="5:5" ht="15.75" customHeight="1">
      <c r="E960" s="16"/>
    </row>
    <row r="961" spans="5:5" ht="15.75" customHeight="1">
      <c r="E961" s="16"/>
    </row>
    <row r="962" spans="5:5" ht="15.75" customHeight="1">
      <c r="E962" s="16"/>
    </row>
    <row r="963" spans="5:5" ht="15.75" customHeight="1">
      <c r="E963" s="16"/>
    </row>
    <row r="964" spans="5:5" ht="15.75" customHeight="1">
      <c r="E964" s="16"/>
    </row>
    <row r="965" spans="5:5" ht="15.75" customHeight="1">
      <c r="E965" s="16"/>
    </row>
    <row r="966" spans="5:5" ht="15.75" customHeight="1">
      <c r="E966" s="16"/>
    </row>
    <row r="967" spans="5:5" ht="15.75" customHeight="1">
      <c r="E967" s="16"/>
    </row>
    <row r="968" spans="5:5" ht="15.75" customHeight="1">
      <c r="E968" s="16"/>
    </row>
    <row r="969" spans="5:5" ht="15.75" customHeight="1">
      <c r="E969" s="16"/>
    </row>
    <row r="970" spans="5:5" ht="15.75" customHeight="1">
      <c r="E970" s="16"/>
    </row>
    <row r="971" spans="5:5" ht="15.75" customHeight="1">
      <c r="E971" s="16"/>
    </row>
    <row r="972" spans="5:5" ht="15.75" customHeight="1">
      <c r="E972" s="16"/>
    </row>
    <row r="973" spans="5:5" ht="15.75" customHeight="1">
      <c r="E973" s="16"/>
    </row>
    <row r="974" spans="5:5" ht="15.75" customHeight="1">
      <c r="E974" s="16"/>
    </row>
    <row r="975" spans="5:5" ht="15.75" customHeight="1">
      <c r="E975" s="16"/>
    </row>
    <row r="976" spans="5:5" ht="15.75" customHeight="1">
      <c r="E976" s="16"/>
    </row>
    <row r="977" spans="5:5" ht="15.75" customHeight="1">
      <c r="E977" s="16"/>
    </row>
    <row r="978" spans="5:5" ht="15.75" customHeight="1">
      <c r="E978" s="16"/>
    </row>
    <row r="979" spans="5:5" ht="15.75" customHeight="1">
      <c r="E979" s="16"/>
    </row>
    <row r="980" spans="5:5" ht="15.75" customHeight="1">
      <c r="E980" s="16"/>
    </row>
    <row r="981" spans="5:5" ht="15.75" customHeight="1">
      <c r="E981" s="16"/>
    </row>
    <row r="982" spans="5:5" ht="15.75" customHeight="1">
      <c r="E982" s="16"/>
    </row>
    <row r="983" spans="5:5" ht="15.75" customHeight="1">
      <c r="E983" s="16"/>
    </row>
    <row r="984" spans="5:5" ht="15.75" customHeight="1">
      <c r="E984" s="16"/>
    </row>
    <row r="985" spans="5:5" ht="15.75" customHeight="1">
      <c r="E985" s="16"/>
    </row>
    <row r="986" spans="5:5" ht="15.75" customHeight="1">
      <c r="E986" s="16"/>
    </row>
    <row r="987" spans="5:5" ht="15.75" customHeight="1">
      <c r="E987" s="16"/>
    </row>
    <row r="988" spans="5:5" ht="15.75" customHeight="1">
      <c r="E988" s="16"/>
    </row>
    <row r="989" spans="5:5" ht="15.75" customHeight="1">
      <c r="E989" s="16"/>
    </row>
    <row r="990" spans="5:5" ht="15.75" customHeight="1">
      <c r="E990" s="16"/>
    </row>
    <row r="991" spans="5:5" ht="15.75" customHeight="1">
      <c r="E991" s="16"/>
    </row>
    <row r="992" spans="5:5" ht="15.75" customHeight="1">
      <c r="E992" s="16"/>
    </row>
    <row r="993" spans="5:5" ht="15.75" customHeight="1">
      <c r="E993" s="16"/>
    </row>
    <row r="994" spans="5:5" ht="15.75" customHeight="1">
      <c r="E994" s="16"/>
    </row>
    <row r="995" spans="5:5" ht="15.75" customHeight="1">
      <c r="E995" s="16"/>
    </row>
    <row r="996" spans="5:5" ht="15.75" customHeight="1">
      <c r="E996" s="16"/>
    </row>
    <row r="997" spans="5:5" ht="15.75" customHeight="1">
      <c r="E997" s="16"/>
    </row>
    <row r="998" spans="5:5" ht="15.75" customHeight="1">
      <c r="E998" s="16"/>
    </row>
    <row r="999" spans="5:5" ht="15.75" customHeight="1">
      <c r="E999" s="16"/>
    </row>
    <row r="1000" spans="5:5" ht="15.75" customHeight="1">
      <c r="E1000" s="16"/>
    </row>
  </sheetData>
  <mergeCells count="1">
    <mergeCell ref="A145:F145"/>
  </mergeCells>
  <pageMargins left="0.511811024" right="0.511811024" top="0.78740157499999996" bottom="0.78740157499999996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D966"/>
    <outlinePr summaryBelow="0" summaryRight="0"/>
  </sheetPr>
  <dimension ref="A1:Z996"/>
  <sheetViews>
    <sheetView workbookViewId="0">
      <selection activeCell="A97" sqref="A97"/>
    </sheetView>
  </sheetViews>
  <sheetFormatPr defaultColWidth="12.5703125" defaultRowHeight="15" customHeight="1"/>
  <cols>
    <col min="1" max="1" width="83.42578125" customWidth="1"/>
    <col min="3" max="3" width="13.42578125" customWidth="1"/>
    <col min="4" max="4" width="14.85546875" customWidth="1"/>
    <col min="5" max="10" width="12.5703125" hidden="1"/>
  </cols>
  <sheetData>
    <row r="1" spans="1:26" ht="15.75" customHeight="1">
      <c r="A1" s="17" t="s">
        <v>4</v>
      </c>
      <c r="B1" s="18" t="s">
        <v>6</v>
      </c>
      <c r="C1" s="19" t="s">
        <v>188</v>
      </c>
      <c r="D1" s="19" t="s">
        <v>189</v>
      </c>
      <c r="E1" s="20" t="s">
        <v>190</v>
      </c>
      <c r="F1" s="21" t="s">
        <v>191</v>
      </c>
      <c r="G1" s="21" t="s">
        <v>192</v>
      </c>
      <c r="H1" s="21" t="s">
        <v>193</v>
      </c>
      <c r="I1" s="21" t="s">
        <v>194</v>
      </c>
      <c r="J1" s="21" t="s">
        <v>195</v>
      </c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</row>
    <row r="2" spans="1:26" ht="15.75" customHeight="1">
      <c r="A2" s="23" t="s">
        <v>196</v>
      </c>
      <c r="B2" s="24">
        <v>4</v>
      </c>
      <c r="C2" s="25"/>
      <c r="D2" s="25">
        <f t="shared" ref="D2:D131" si="0">C2*B2</f>
        <v>0</v>
      </c>
      <c r="E2" s="24"/>
      <c r="F2" s="24">
        <v>1</v>
      </c>
      <c r="G2" s="24">
        <v>1</v>
      </c>
      <c r="H2" s="24">
        <v>1</v>
      </c>
      <c r="I2" s="24">
        <v>1</v>
      </c>
      <c r="J2" s="24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</row>
    <row r="3" spans="1:26" ht="15.75" customHeight="1">
      <c r="A3" s="26" t="s">
        <v>197</v>
      </c>
      <c r="B3" s="24">
        <v>3</v>
      </c>
      <c r="C3" s="25"/>
      <c r="D3" s="25">
        <f t="shared" si="0"/>
        <v>0</v>
      </c>
      <c r="E3" s="24">
        <v>3</v>
      </c>
      <c r="F3" s="24"/>
      <c r="G3" s="24"/>
      <c r="H3" s="24"/>
      <c r="I3" s="24"/>
      <c r="J3" s="24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ht="15.75" customHeight="1">
      <c r="A4" s="23" t="s">
        <v>198</v>
      </c>
      <c r="B4" s="24">
        <v>4</v>
      </c>
      <c r="C4" s="25"/>
      <c r="D4" s="25">
        <f t="shared" si="0"/>
        <v>0</v>
      </c>
      <c r="E4" s="24"/>
      <c r="F4" s="24">
        <v>1</v>
      </c>
      <c r="G4" s="24">
        <v>1</v>
      </c>
      <c r="H4" s="24">
        <v>1</v>
      </c>
      <c r="I4" s="24">
        <v>1</v>
      </c>
      <c r="J4" s="24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15.75" customHeight="1">
      <c r="A5" s="26" t="s">
        <v>199</v>
      </c>
      <c r="B5" s="24">
        <v>4</v>
      </c>
      <c r="C5" s="25"/>
      <c r="D5" s="25">
        <f t="shared" si="0"/>
        <v>0</v>
      </c>
      <c r="E5" s="24"/>
      <c r="F5" s="24">
        <v>1</v>
      </c>
      <c r="G5" s="24">
        <v>1</v>
      </c>
      <c r="H5" s="24">
        <v>1</v>
      </c>
      <c r="I5" s="24">
        <v>1</v>
      </c>
      <c r="J5" s="24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ht="15.75" customHeight="1">
      <c r="A6" s="23" t="s">
        <v>200</v>
      </c>
      <c r="B6" s="24">
        <v>4</v>
      </c>
      <c r="C6" s="25"/>
      <c r="D6" s="25">
        <f t="shared" si="0"/>
        <v>0</v>
      </c>
      <c r="E6" s="24"/>
      <c r="F6" s="24">
        <v>1</v>
      </c>
      <c r="G6" s="24">
        <v>1</v>
      </c>
      <c r="H6" s="24">
        <v>1</v>
      </c>
      <c r="I6" s="24">
        <v>1</v>
      </c>
      <c r="J6" s="24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ht="15.75" customHeight="1">
      <c r="A7" s="23" t="s">
        <v>201</v>
      </c>
      <c r="B7" s="24">
        <v>5</v>
      </c>
      <c r="C7" s="25"/>
      <c r="D7" s="25">
        <f t="shared" si="0"/>
        <v>0</v>
      </c>
      <c r="E7" s="24">
        <v>1</v>
      </c>
      <c r="F7" s="24">
        <v>1</v>
      </c>
      <c r="G7" s="24">
        <v>1</v>
      </c>
      <c r="H7" s="24">
        <v>1</v>
      </c>
      <c r="I7" s="24">
        <v>1</v>
      </c>
      <c r="J7" s="24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ht="15.75" customHeight="1">
      <c r="A8" s="23" t="s">
        <v>202</v>
      </c>
      <c r="B8" s="24">
        <v>2</v>
      </c>
      <c r="C8" s="25"/>
      <c r="D8" s="25">
        <f t="shared" si="0"/>
        <v>0</v>
      </c>
      <c r="E8" s="24">
        <v>2</v>
      </c>
      <c r="F8" s="24"/>
      <c r="G8" s="24"/>
      <c r="H8" s="24"/>
      <c r="I8" s="24"/>
      <c r="J8" s="24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5.75" customHeight="1">
      <c r="A9" s="23" t="s">
        <v>203</v>
      </c>
      <c r="B9" s="24">
        <v>3</v>
      </c>
      <c r="C9" s="25"/>
      <c r="D9" s="25">
        <f t="shared" si="0"/>
        <v>0</v>
      </c>
      <c r="E9" s="24">
        <v>3</v>
      </c>
      <c r="F9" s="24"/>
      <c r="G9" s="24"/>
      <c r="H9" s="24"/>
      <c r="I9" s="24"/>
      <c r="J9" s="2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ht="15.75" customHeight="1">
      <c r="A10" s="23" t="s">
        <v>204</v>
      </c>
      <c r="B10" s="24">
        <v>3</v>
      </c>
      <c r="C10" s="25"/>
      <c r="D10" s="25">
        <f t="shared" si="0"/>
        <v>0</v>
      </c>
      <c r="E10" s="24">
        <v>3</v>
      </c>
      <c r="F10" s="24"/>
      <c r="G10" s="24"/>
      <c r="H10" s="24"/>
      <c r="I10" s="24"/>
      <c r="J10" s="24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ht="15.75" customHeight="1">
      <c r="A11" s="23" t="s">
        <v>205</v>
      </c>
      <c r="B11" s="24">
        <v>1</v>
      </c>
      <c r="C11" s="25"/>
      <c r="D11" s="25">
        <f t="shared" si="0"/>
        <v>0</v>
      </c>
      <c r="E11" s="24">
        <v>1</v>
      </c>
      <c r="F11" s="24"/>
      <c r="G11" s="24"/>
      <c r="H11" s="24"/>
      <c r="I11" s="24"/>
      <c r="J11" s="24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ht="15.75" customHeight="1">
      <c r="A12" s="23" t="s">
        <v>206</v>
      </c>
      <c r="B12" s="24">
        <v>1</v>
      </c>
      <c r="C12" s="25"/>
      <c r="D12" s="25">
        <f t="shared" si="0"/>
        <v>0</v>
      </c>
      <c r="E12" s="24">
        <v>1</v>
      </c>
      <c r="F12" s="24"/>
      <c r="G12" s="24"/>
      <c r="H12" s="24"/>
      <c r="I12" s="24"/>
      <c r="J12" s="24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ht="15.75" customHeight="1">
      <c r="A13" s="23" t="s">
        <v>207</v>
      </c>
      <c r="B13" s="24">
        <v>2</v>
      </c>
      <c r="C13" s="25"/>
      <c r="D13" s="25">
        <f t="shared" si="0"/>
        <v>0</v>
      </c>
      <c r="E13" s="24">
        <v>2</v>
      </c>
      <c r="F13" s="24"/>
      <c r="G13" s="24"/>
      <c r="H13" s="24"/>
      <c r="I13" s="24"/>
      <c r="J13" s="24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ht="15.75" customHeight="1">
      <c r="A14" s="23" t="s">
        <v>208</v>
      </c>
      <c r="B14" s="24">
        <v>4</v>
      </c>
      <c r="C14" s="25"/>
      <c r="D14" s="25">
        <f t="shared" si="0"/>
        <v>0</v>
      </c>
      <c r="E14" s="24"/>
      <c r="F14" s="24">
        <v>1</v>
      </c>
      <c r="G14" s="24">
        <v>1</v>
      </c>
      <c r="H14" s="24">
        <v>1</v>
      </c>
      <c r="I14" s="24">
        <v>1</v>
      </c>
      <c r="J14" s="24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ht="15.75" customHeight="1">
      <c r="A15" s="23" t="s">
        <v>209</v>
      </c>
      <c r="B15" s="24">
        <v>4</v>
      </c>
      <c r="C15" s="25"/>
      <c r="D15" s="25">
        <f t="shared" si="0"/>
        <v>0</v>
      </c>
      <c r="E15" s="24"/>
      <c r="F15" s="24">
        <v>1</v>
      </c>
      <c r="G15" s="24">
        <v>1</v>
      </c>
      <c r="H15" s="24">
        <v>1</v>
      </c>
      <c r="I15" s="24">
        <v>1</v>
      </c>
      <c r="J15" s="24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ht="15.75" customHeight="1">
      <c r="A16" s="26" t="s">
        <v>210</v>
      </c>
      <c r="B16" s="24">
        <v>4</v>
      </c>
      <c r="C16" s="25"/>
      <c r="D16" s="25">
        <f t="shared" si="0"/>
        <v>0</v>
      </c>
      <c r="E16" s="24"/>
      <c r="F16" s="24">
        <v>1</v>
      </c>
      <c r="G16" s="24">
        <v>1</v>
      </c>
      <c r="H16" s="24">
        <v>1</v>
      </c>
      <c r="I16" s="24">
        <v>1</v>
      </c>
      <c r="J16" s="24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ht="15.75" customHeight="1">
      <c r="A17" s="23" t="s">
        <v>211</v>
      </c>
      <c r="B17" s="24">
        <v>4</v>
      </c>
      <c r="C17" s="25"/>
      <c r="D17" s="25">
        <f t="shared" si="0"/>
        <v>0</v>
      </c>
      <c r="E17" s="24"/>
      <c r="F17" s="24">
        <v>1</v>
      </c>
      <c r="G17" s="24">
        <v>1</v>
      </c>
      <c r="H17" s="24">
        <v>1</v>
      </c>
      <c r="I17" s="24">
        <v>1</v>
      </c>
      <c r="J17" s="24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ht="15.75" customHeight="1">
      <c r="A18" s="23" t="s">
        <v>212</v>
      </c>
      <c r="B18" s="24">
        <v>23</v>
      </c>
      <c r="C18" s="25"/>
      <c r="D18" s="25">
        <f t="shared" si="0"/>
        <v>0</v>
      </c>
      <c r="E18" s="24">
        <v>1</v>
      </c>
      <c r="F18" s="24">
        <v>1</v>
      </c>
      <c r="G18" s="24">
        <v>1</v>
      </c>
      <c r="H18" s="24">
        <v>1</v>
      </c>
      <c r="I18" s="24">
        <v>1</v>
      </c>
      <c r="J18" s="24">
        <v>18</v>
      </c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ht="15.75" customHeight="1">
      <c r="A19" s="23" t="s">
        <v>213</v>
      </c>
      <c r="B19" s="24">
        <v>26</v>
      </c>
      <c r="C19" s="25"/>
      <c r="D19" s="25">
        <f t="shared" si="0"/>
        <v>0</v>
      </c>
      <c r="E19" s="24">
        <v>2</v>
      </c>
      <c r="F19" s="24">
        <v>2</v>
      </c>
      <c r="G19" s="24">
        <v>2</v>
      </c>
      <c r="H19" s="24">
        <v>2</v>
      </c>
      <c r="I19" s="24">
        <v>2</v>
      </c>
      <c r="J19" s="24">
        <v>16</v>
      </c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ht="15.75" customHeight="1">
      <c r="A20" s="23" t="s">
        <v>214</v>
      </c>
      <c r="B20" s="24">
        <v>24</v>
      </c>
      <c r="C20" s="25"/>
      <c r="D20" s="25">
        <f t="shared" si="0"/>
        <v>0</v>
      </c>
      <c r="E20" s="24">
        <v>1</v>
      </c>
      <c r="F20" s="24">
        <v>1</v>
      </c>
      <c r="G20" s="24">
        <v>1</v>
      </c>
      <c r="H20" s="24">
        <v>1</v>
      </c>
      <c r="I20" s="24">
        <v>1</v>
      </c>
      <c r="J20" s="24">
        <v>19</v>
      </c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ht="15.75" customHeight="1">
      <c r="A21" s="27" t="s">
        <v>215</v>
      </c>
      <c r="B21" s="24">
        <v>3</v>
      </c>
      <c r="C21" s="25"/>
      <c r="D21" s="25">
        <f t="shared" si="0"/>
        <v>0</v>
      </c>
      <c r="E21" s="24"/>
      <c r="F21" s="24">
        <v>1</v>
      </c>
      <c r="G21" s="24">
        <v>1</v>
      </c>
      <c r="H21" s="24"/>
      <c r="I21" s="24">
        <v>1</v>
      </c>
      <c r="J21" s="24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ht="15.75" customHeight="1">
      <c r="A22" s="23" t="s">
        <v>216</v>
      </c>
      <c r="B22" s="24">
        <v>2</v>
      </c>
      <c r="C22" s="25"/>
      <c r="D22" s="25">
        <f t="shared" si="0"/>
        <v>0</v>
      </c>
      <c r="E22" s="24"/>
      <c r="F22" s="24">
        <v>1</v>
      </c>
      <c r="G22" s="24"/>
      <c r="H22" s="24"/>
      <c r="I22" s="24">
        <v>1</v>
      </c>
      <c r="J22" s="24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ht="15.75" customHeight="1">
      <c r="A23" s="23" t="s">
        <v>217</v>
      </c>
      <c r="B23" s="24">
        <v>2</v>
      </c>
      <c r="C23" s="25"/>
      <c r="D23" s="25">
        <f t="shared" si="0"/>
        <v>0</v>
      </c>
      <c r="E23" s="24">
        <v>2</v>
      </c>
      <c r="F23" s="24"/>
      <c r="G23" s="24"/>
      <c r="H23" s="24"/>
      <c r="I23" s="24"/>
      <c r="J23" s="24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ht="30">
      <c r="A24" s="30" t="s">
        <v>218</v>
      </c>
      <c r="B24" s="24">
        <v>3</v>
      </c>
      <c r="C24" s="25"/>
      <c r="D24" s="25">
        <f t="shared" si="0"/>
        <v>0</v>
      </c>
      <c r="E24" s="24"/>
      <c r="F24" s="24">
        <v>1</v>
      </c>
      <c r="G24" s="24"/>
      <c r="H24" s="24">
        <v>1</v>
      </c>
      <c r="I24" s="24">
        <v>1</v>
      </c>
      <c r="J24" s="24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ht="15.75" customHeight="1">
      <c r="A25" s="23" t="s">
        <v>219</v>
      </c>
      <c r="B25" s="24">
        <v>1</v>
      </c>
      <c r="C25" s="25"/>
      <c r="D25" s="25">
        <f t="shared" si="0"/>
        <v>0</v>
      </c>
      <c r="E25" s="24"/>
      <c r="F25" s="24"/>
      <c r="G25" s="24"/>
      <c r="H25" s="24"/>
      <c r="I25" s="24"/>
      <c r="J25" s="24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ht="30">
      <c r="A26" s="23" t="s">
        <v>220</v>
      </c>
      <c r="B26" s="24">
        <v>4</v>
      </c>
      <c r="C26" s="25"/>
      <c r="D26" s="25">
        <f t="shared" si="0"/>
        <v>0</v>
      </c>
      <c r="E26" s="24"/>
      <c r="F26" s="24">
        <v>1</v>
      </c>
      <c r="G26" s="24">
        <v>1</v>
      </c>
      <c r="H26" s="24">
        <v>1</v>
      </c>
      <c r="I26" s="24">
        <v>1</v>
      </c>
      <c r="J26" s="24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ht="15.75" customHeight="1">
      <c r="A27" s="23" t="s">
        <v>221</v>
      </c>
      <c r="B27" s="24">
        <v>5</v>
      </c>
      <c r="C27" s="25"/>
      <c r="D27" s="25">
        <f t="shared" si="0"/>
        <v>0</v>
      </c>
      <c r="E27" s="24">
        <v>1</v>
      </c>
      <c r="F27" s="24">
        <v>1</v>
      </c>
      <c r="G27" s="24">
        <v>1</v>
      </c>
      <c r="H27" s="24">
        <v>1</v>
      </c>
      <c r="I27" s="24">
        <v>1</v>
      </c>
      <c r="J27" s="24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ht="15.75" customHeight="1">
      <c r="A28" s="23" t="s">
        <v>222</v>
      </c>
      <c r="B28" s="24">
        <v>6</v>
      </c>
      <c r="C28" s="25"/>
      <c r="D28" s="25">
        <f t="shared" si="0"/>
        <v>0</v>
      </c>
      <c r="E28" s="24">
        <v>6</v>
      </c>
      <c r="F28" s="24"/>
      <c r="G28" s="24"/>
      <c r="H28" s="24"/>
      <c r="I28" s="24"/>
      <c r="J28" s="24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ht="15.75" customHeight="1">
      <c r="A29" s="23" t="s">
        <v>223</v>
      </c>
      <c r="B29" s="24">
        <v>6</v>
      </c>
      <c r="C29" s="25"/>
      <c r="D29" s="25">
        <f t="shared" si="0"/>
        <v>0</v>
      </c>
      <c r="E29" s="24">
        <v>6</v>
      </c>
      <c r="F29" s="24"/>
      <c r="G29" s="24"/>
      <c r="H29" s="24"/>
      <c r="I29" s="24"/>
      <c r="J29" s="24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ht="15.75" customHeight="1">
      <c r="A30" s="23" t="s">
        <v>224</v>
      </c>
      <c r="B30" s="24">
        <v>10</v>
      </c>
      <c r="C30" s="25"/>
      <c r="D30" s="25">
        <f t="shared" si="0"/>
        <v>0</v>
      </c>
      <c r="E30" s="24">
        <v>10</v>
      </c>
      <c r="F30" s="24"/>
      <c r="G30" s="24"/>
      <c r="H30" s="24"/>
      <c r="I30" s="24"/>
      <c r="J30" s="24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ht="15.75" customHeight="1">
      <c r="A31" s="23" t="s">
        <v>225</v>
      </c>
      <c r="B31" s="24">
        <v>2</v>
      </c>
      <c r="C31" s="25"/>
      <c r="D31" s="25">
        <f t="shared" si="0"/>
        <v>0</v>
      </c>
      <c r="E31" s="24">
        <v>2</v>
      </c>
      <c r="F31" s="24"/>
      <c r="G31" s="24"/>
      <c r="H31" s="24"/>
      <c r="I31" s="24"/>
      <c r="J31" s="24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ht="15.75" customHeight="1">
      <c r="A32" s="23" t="s">
        <v>226</v>
      </c>
      <c r="B32" s="24">
        <v>6</v>
      </c>
      <c r="C32" s="25"/>
      <c r="D32" s="25">
        <f t="shared" si="0"/>
        <v>0</v>
      </c>
      <c r="E32" s="24">
        <v>6</v>
      </c>
      <c r="F32" s="24"/>
      <c r="G32" s="24"/>
      <c r="H32" s="24"/>
      <c r="I32" s="24"/>
      <c r="J32" s="24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5.75" customHeight="1">
      <c r="A33" s="23" t="s">
        <v>227</v>
      </c>
      <c r="B33" s="24">
        <v>2</v>
      </c>
      <c r="C33" s="25"/>
      <c r="D33" s="25">
        <f t="shared" si="0"/>
        <v>0</v>
      </c>
      <c r="E33" s="24">
        <v>2</v>
      </c>
      <c r="F33" s="24"/>
      <c r="G33" s="24"/>
      <c r="H33" s="24"/>
      <c r="I33" s="24"/>
      <c r="J33" s="24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</row>
    <row r="34" spans="1:26" ht="15.75" customHeight="1">
      <c r="A34" s="23" t="s">
        <v>228</v>
      </c>
      <c r="B34" s="24">
        <v>2</v>
      </c>
      <c r="C34" s="25"/>
      <c r="D34" s="25">
        <f t="shared" si="0"/>
        <v>0</v>
      </c>
      <c r="E34" s="24">
        <v>2</v>
      </c>
      <c r="F34" s="24"/>
      <c r="G34" s="24"/>
      <c r="H34" s="24"/>
      <c r="I34" s="24"/>
      <c r="J34" s="24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</row>
    <row r="35" spans="1:26" ht="30">
      <c r="A35" s="23" t="s">
        <v>229</v>
      </c>
      <c r="B35" s="24">
        <v>2</v>
      </c>
      <c r="C35" s="25"/>
      <c r="D35" s="25">
        <f t="shared" si="0"/>
        <v>0</v>
      </c>
      <c r="E35" s="24">
        <v>2</v>
      </c>
      <c r="F35" s="24"/>
      <c r="G35" s="24"/>
      <c r="H35" s="24"/>
      <c r="I35" s="24"/>
      <c r="J35" s="24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</row>
    <row r="36" spans="1:26" ht="15.75" customHeight="1">
      <c r="A36" s="23" t="s">
        <v>230</v>
      </c>
      <c r="B36" s="24">
        <v>2</v>
      </c>
      <c r="C36" s="25"/>
      <c r="D36" s="25">
        <f t="shared" si="0"/>
        <v>0</v>
      </c>
      <c r="E36" s="24">
        <v>2</v>
      </c>
      <c r="F36" s="24"/>
      <c r="G36" s="24"/>
      <c r="H36" s="24"/>
      <c r="I36" s="24"/>
      <c r="J36" s="24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</row>
    <row r="37" spans="1:26" ht="15.75" customHeight="1">
      <c r="A37" s="23" t="s">
        <v>231</v>
      </c>
      <c r="B37" s="24">
        <v>2</v>
      </c>
      <c r="C37" s="25"/>
      <c r="D37" s="25">
        <f t="shared" si="0"/>
        <v>0</v>
      </c>
      <c r="E37" s="24">
        <v>2</v>
      </c>
      <c r="F37" s="24"/>
      <c r="G37" s="24"/>
      <c r="H37" s="24"/>
      <c r="I37" s="24"/>
      <c r="J37" s="24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</row>
    <row r="38" spans="1:26" ht="15.75" customHeight="1">
      <c r="A38" s="23" t="s">
        <v>232</v>
      </c>
      <c r="B38" s="24">
        <v>1</v>
      </c>
      <c r="C38" s="25"/>
      <c r="D38" s="25">
        <f t="shared" si="0"/>
        <v>0</v>
      </c>
      <c r="E38" s="24">
        <v>1</v>
      </c>
      <c r="F38" s="24"/>
      <c r="G38" s="24"/>
      <c r="H38" s="24"/>
      <c r="I38" s="24"/>
      <c r="J38" s="24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</row>
    <row r="39" spans="1:26" ht="15.75" customHeight="1">
      <c r="A39" s="23" t="s">
        <v>233</v>
      </c>
      <c r="B39" s="24">
        <v>4</v>
      </c>
      <c r="C39" s="25"/>
      <c r="D39" s="25">
        <f t="shared" si="0"/>
        <v>0</v>
      </c>
      <c r="E39" s="24">
        <v>4</v>
      </c>
      <c r="F39" s="24"/>
      <c r="G39" s="24"/>
      <c r="H39" s="24"/>
      <c r="I39" s="24"/>
      <c r="J39" s="24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</row>
    <row r="40" spans="1:26" ht="15.75" customHeight="1">
      <c r="A40" s="23" t="s">
        <v>234</v>
      </c>
      <c r="B40" s="24">
        <v>4</v>
      </c>
      <c r="C40" s="25"/>
      <c r="D40" s="25">
        <f t="shared" si="0"/>
        <v>0</v>
      </c>
      <c r="E40" s="24">
        <v>4</v>
      </c>
      <c r="F40" s="24"/>
      <c r="G40" s="24"/>
      <c r="H40" s="24"/>
      <c r="I40" s="24"/>
      <c r="J40" s="24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</row>
    <row r="41" spans="1:26" ht="15.75" customHeight="1">
      <c r="A41" s="23" t="s">
        <v>235</v>
      </c>
      <c r="B41" s="24">
        <v>2</v>
      </c>
      <c r="C41" s="25"/>
      <c r="D41" s="25">
        <f t="shared" si="0"/>
        <v>0</v>
      </c>
      <c r="E41" s="24">
        <v>2</v>
      </c>
      <c r="F41" s="24"/>
      <c r="G41" s="24"/>
      <c r="H41" s="24"/>
      <c r="I41" s="24"/>
      <c r="J41" s="24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</row>
    <row r="42" spans="1:26" ht="15.75" customHeight="1">
      <c r="A42" s="23" t="s">
        <v>236</v>
      </c>
      <c r="B42" s="24">
        <v>4</v>
      </c>
      <c r="C42" s="25"/>
      <c r="D42" s="25">
        <f t="shared" si="0"/>
        <v>0</v>
      </c>
      <c r="E42" s="24">
        <v>4</v>
      </c>
      <c r="F42" s="24"/>
      <c r="G42" s="24"/>
      <c r="H42" s="24"/>
      <c r="I42" s="24"/>
      <c r="J42" s="24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</row>
    <row r="43" spans="1:26" ht="15.75" customHeight="1">
      <c r="A43" s="23" t="s">
        <v>237</v>
      </c>
      <c r="B43" s="24">
        <v>4</v>
      </c>
      <c r="C43" s="25"/>
      <c r="D43" s="25">
        <f t="shared" si="0"/>
        <v>0</v>
      </c>
      <c r="E43" s="24">
        <v>4</v>
      </c>
      <c r="F43" s="24"/>
      <c r="G43" s="24"/>
      <c r="H43" s="24"/>
      <c r="I43" s="24"/>
      <c r="J43" s="24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</row>
    <row r="44" spans="1:26" ht="15.75" customHeight="1">
      <c r="A44" s="27" t="s">
        <v>238</v>
      </c>
      <c r="B44" s="24">
        <v>1</v>
      </c>
      <c r="C44" s="25"/>
      <c r="D44" s="25">
        <f t="shared" si="0"/>
        <v>0</v>
      </c>
      <c r="E44" s="24">
        <v>1</v>
      </c>
      <c r="F44" s="24"/>
      <c r="G44" s="24"/>
      <c r="H44" s="24"/>
      <c r="I44" s="24"/>
      <c r="J44" s="24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</row>
    <row r="45" spans="1:26" ht="15.75" customHeight="1">
      <c r="A45" s="23" t="s">
        <v>239</v>
      </c>
      <c r="B45" s="24">
        <v>1</v>
      </c>
      <c r="C45" s="25"/>
      <c r="D45" s="25">
        <f t="shared" si="0"/>
        <v>0</v>
      </c>
      <c r="E45" s="24">
        <v>1</v>
      </c>
      <c r="F45" s="28"/>
      <c r="G45" s="24"/>
      <c r="H45" s="24"/>
      <c r="I45" s="24"/>
      <c r="J45" s="24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</row>
    <row r="46" spans="1:26" ht="15.75" customHeight="1">
      <c r="A46" s="23" t="s">
        <v>240</v>
      </c>
      <c r="B46" s="24">
        <v>1</v>
      </c>
      <c r="C46" s="25"/>
      <c r="D46" s="25">
        <f t="shared" si="0"/>
        <v>0</v>
      </c>
      <c r="E46" s="24">
        <v>1</v>
      </c>
      <c r="F46" s="24"/>
      <c r="G46" s="24"/>
      <c r="H46" s="24"/>
      <c r="I46" s="24"/>
      <c r="J46" s="24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</row>
    <row r="47" spans="1:26" ht="15.75" customHeight="1">
      <c r="A47" s="23" t="s">
        <v>241</v>
      </c>
      <c r="B47" s="24">
        <v>1</v>
      </c>
      <c r="C47" s="25"/>
      <c r="D47" s="25">
        <f t="shared" si="0"/>
        <v>0</v>
      </c>
      <c r="E47" s="24">
        <v>1</v>
      </c>
      <c r="F47" s="24"/>
      <c r="G47" s="24"/>
      <c r="H47" s="24"/>
      <c r="I47" s="24"/>
      <c r="J47" s="24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</row>
    <row r="48" spans="1:26" ht="15.75" customHeight="1">
      <c r="A48" s="23" t="s">
        <v>242</v>
      </c>
      <c r="B48" s="24">
        <v>2</v>
      </c>
      <c r="C48" s="25"/>
      <c r="D48" s="25">
        <f t="shared" si="0"/>
        <v>0</v>
      </c>
      <c r="E48" s="24">
        <v>2</v>
      </c>
      <c r="F48" s="24"/>
      <c r="G48" s="24"/>
      <c r="H48" s="24"/>
      <c r="I48" s="24"/>
      <c r="J48" s="24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</row>
    <row r="49" spans="1:26" ht="15.75" customHeight="1">
      <c r="A49" s="23" t="s">
        <v>243</v>
      </c>
      <c r="B49" s="24">
        <v>3</v>
      </c>
      <c r="C49" s="25"/>
      <c r="D49" s="25">
        <f t="shared" si="0"/>
        <v>0</v>
      </c>
      <c r="E49" s="24">
        <v>3</v>
      </c>
      <c r="F49" s="24"/>
      <c r="G49" s="24"/>
      <c r="H49" s="24"/>
      <c r="I49" s="24"/>
      <c r="J49" s="24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</row>
    <row r="50" spans="1:26" ht="15.75" customHeight="1">
      <c r="A50" s="27" t="s">
        <v>244</v>
      </c>
      <c r="B50" s="24">
        <v>1</v>
      </c>
      <c r="C50" s="25"/>
      <c r="D50" s="25">
        <f t="shared" si="0"/>
        <v>0</v>
      </c>
      <c r="E50" s="24">
        <v>1</v>
      </c>
      <c r="F50" s="24"/>
      <c r="G50" s="24"/>
      <c r="H50" s="24"/>
      <c r="I50" s="24"/>
      <c r="J50" s="24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</row>
    <row r="51" spans="1:26" ht="15.75" customHeight="1">
      <c r="A51" s="23" t="s">
        <v>245</v>
      </c>
      <c r="B51" s="24">
        <v>2</v>
      </c>
      <c r="C51" s="25"/>
      <c r="D51" s="25">
        <f t="shared" si="0"/>
        <v>0</v>
      </c>
      <c r="E51" s="24">
        <v>2</v>
      </c>
      <c r="F51" s="24"/>
      <c r="G51" s="24"/>
      <c r="H51" s="24"/>
      <c r="I51" s="24"/>
      <c r="J51" s="24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</row>
    <row r="52" spans="1:26" ht="15.75" customHeight="1">
      <c r="A52" s="23" t="s">
        <v>246</v>
      </c>
      <c r="B52" s="24">
        <v>1</v>
      </c>
      <c r="C52" s="25"/>
      <c r="D52" s="25">
        <f t="shared" si="0"/>
        <v>0</v>
      </c>
      <c r="E52" s="24">
        <v>1</v>
      </c>
      <c r="F52" s="24"/>
      <c r="G52" s="24"/>
      <c r="H52" s="24"/>
      <c r="I52" s="24"/>
      <c r="J52" s="24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</row>
    <row r="53" spans="1:26" ht="15.75" customHeight="1">
      <c r="A53" s="23" t="s">
        <v>247</v>
      </c>
      <c r="B53" s="24">
        <v>100</v>
      </c>
      <c r="C53" s="25"/>
      <c r="D53" s="25">
        <f t="shared" si="0"/>
        <v>0</v>
      </c>
      <c r="E53" s="24">
        <v>100</v>
      </c>
      <c r="F53" s="24"/>
      <c r="G53" s="24"/>
      <c r="H53" s="24"/>
      <c r="I53" s="24"/>
      <c r="J53" s="24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</row>
    <row r="54" spans="1:26" ht="15.75" customHeight="1">
      <c r="A54" s="23" t="s">
        <v>248</v>
      </c>
      <c r="B54" s="24">
        <v>2</v>
      </c>
      <c r="C54" s="25"/>
      <c r="D54" s="25">
        <f t="shared" si="0"/>
        <v>0</v>
      </c>
      <c r="E54" s="24">
        <v>2</v>
      </c>
      <c r="F54" s="24"/>
      <c r="G54" s="24"/>
      <c r="H54" s="24"/>
      <c r="I54" s="24"/>
      <c r="J54" s="24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</row>
    <row r="55" spans="1:26" ht="15.75" customHeight="1">
      <c r="A55" s="23" t="s">
        <v>249</v>
      </c>
      <c r="B55" s="24">
        <v>2</v>
      </c>
      <c r="C55" s="25"/>
      <c r="D55" s="25">
        <f t="shared" si="0"/>
        <v>0</v>
      </c>
      <c r="E55" s="24">
        <v>2</v>
      </c>
      <c r="F55" s="24"/>
      <c r="G55" s="24"/>
      <c r="H55" s="24"/>
      <c r="I55" s="24"/>
      <c r="J55" s="24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</row>
    <row r="56" spans="1:26" ht="15.75" customHeight="1">
      <c r="A56" s="23" t="s">
        <v>250</v>
      </c>
      <c r="B56" s="24">
        <v>1</v>
      </c>
      <c r="C56" s="25"/>
      <c r="D56" s="25">
        <f t="shared" si="0"/>
        <v>0</v>
      </c>
      <c r="E56" s="24">
        <v>1</v>
      </c>
      <c r="F56" s="24"/>
      <c r="G56" s="24"/>
      <c r="H56" s="24"/>
      <c r="I56" s="24"/>
      <c r="J56" s="24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</row>
    <row r="57" spans="1:26" ht="15.75" customHeight="1">
      <c r="A57" s="23" t="s">
        <v>232</v>
      </c>
      <c r="B57" s="24">
        <v>1</v>
      </c>
      <c r="C57" s="25"/>
      <c r="D57" s="25">
        <f t="shared" si="0"/>
        <v>0</v>
      </c>
      <c r="E57" s="24">
        <v>1</v>
      </c>
      <c r="F57" s="24"/>
      <c r="G57" s="24"/>
      <c r="H57" s="24"/>
      <c r="I57" s="24"/>
      <c r="J57" s="24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</row>
    <row r="58" spans="1:26" ht="15.75" customHeight="1">
      <c r="A58" s="27" t="s">
        <v>251</v>
      </c>
      <c r="B58" s="24">
        <v>1</v>
      </c>
      <c r="C58" s="25"/>
      <c r="D58" s="25">
        <f t="shared" si="0"/>
        <v>0</v>
      </c>
      <c r="E58" s="24">
        <v>1</v>
      </c>
      <c r="F58" s="24"/>
      <c r="G58" s="24"/>
      <c r="H58" s="24"/>
      <c r="I58" s="24"/>
      <c r="J58" s="24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</row>
    <row r="59" spans="1:26" ht="15.75" customHeight="1">
      <c r="A59" s="27" t="s">
        <v>252</v>
      </c>
      <c r="B59" s="24">
        <v>6</v>
      </c>
      <c r="C59" s="25"/>
      <c r="D59" s="25">
        <f t="shared" si="0"/>
        <v>0</v>
      </c>
      <c r="E59" s="24">
        <v>6</v>
      </c>
      <c r="F59" s="24"/>
      <c r="G59" s="24"/>
      <c r="H59" s="24"/>
      <c r="I59" s="24"/>
      <c r="J59" s="24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</row>
    <row r="60" spans="1:26" ht="15.75" customHeight="1">
      <c r="A60" s="27" t="s">
        <v>253</v>
      </c>
      <c r="B60" s="24">
        <v>1</v>
      </c>
      <c r="C60" s="25"/>
      <c r="D60" s="25">
        <f t="shared" si="0"/>
        <v>0</v>
      </c>
      <c r="E60" s="24">
        <v>1</v>
      </c>
      <c r="F60" s="24"/>
      <c r="G60" s="24"/>
      <c r="H60" s="24"/>
      <c r="I60" s="24"/>
      <c r="J60" s="24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</row>
    <row r="61" spans="1:26" ht="15.75" customHeight="1">
      <c r="A61" s="23" t="s">
        <v>254</v>
      </c>
      <c r="B61" s="24">
        <v>2</v>
      </c>
      <c r="C61" s="25"/>
      <c r="D61" s="25">
        <f t="shared" si="0"/>
        <v>0</v>
      </c>
      <c r="E61" s="24">
        <v>2</v>
      </c>
      <c r="F61" s="24"/>
      <c r="G61" s="24"/>
      <c r="H61" s="24"/>
      <c r="I61" s="24"/>
      <c r="J61" s="24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</row>
    <row r="62" spans="1:26" ht="15.75" customHeight="1">
      <c r="A62" s="23" t="s">
        <v>255</v>
      </c>
      <c r="B62" s="24">
        <v>1</v>
      </c>
      <c r="C62" s="25"/>
      <c r="D62" s="25">
        <f t="shared" si="0"/>
        <v>0</v>
      </c>
      <c r="E62" s="24">
        <v>1</v>
      </c>
      <c r="F62" s="24"/>
      <c r="G62" s="24"/>
      <c r="H62" s="24"/>
      <c r="I62" s="24"/>
      <c r="J62" s="24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</row>
    <row r="63" spans="1:26" ht="15.75" customHeight="1">
      <c r="A63" s="23" t="s">
        <v>256</v>
      </c>
      <c r="B63" s="24">
        <v>1</v>
      </c>
      <c r="C63" s="25"/>
      <c r="D63" s="25">
        <f t="shared" si="0"/>
        <v>0</v>
      </c>
      <c r="E63" s="24">
        <v>1</v>
      </c>
      <c r="F63" s="24"/>
      <c r="G63" s="24"/>
      <c r="H63" s="24"/>
      <c r="I63" s="24"/>
      <c r="J63" s="24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</row>
    <row r="64" spans="1:26" ht="15.75" customHeight="1">
      <c r="A64" s="23" t="s">
        <v>257</v>
      </c>
      <c r="B64" s="24">
        <v>2</v>
      </c>
      <c r="C64" s="25"/>
      <c r="D64" s="25">
        <f t="shared" si="0"/>
        <v>0</v>
      </c>
      <c r="E64" s="24">
        <v>2</v>
      </c>
      <c r="F64" s="24"/>
      <c r="G64" s="24"/>
      <c r="H64" s="24"/>
      <c r="I64" s="24"/>
      <c r="J64" s="24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</row>
    <row r="65" spans="1:26" ht="15.75" customHeight="1">
      <c r="A65" s="23" t="s">
        <v>258</v>
      </c>
      <c r="B65" s="24">
        <v>1</v>
      </c>
      <c r="C65" s="25"/>
      <c r="D65" s="25">
        <f t="shared" si="0"/>
        <v>0</v>
      </c>
      <c r="E65" s="24">
        <v>1</v>
      </c>
      <c r="F65" s="24"/>
      <c r="G65" s="24"/>
      <c r="H65" s="24"/>
      <c r="I65" s="24"/>
      <c r="J65" s="24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</row>
    <row r="66" spans="1:26" ht="15.75" customHeight="1">
      <c r="A66" s="23" t="s">
        <v>259</v>
      </c>
      <c r="B66" s="24">
        <v>1</v>
      </c>
      <c r="C66" s="25"/>
      <c r="D66" s="25">
        <f t="shared" si="0"/>
        <v>0</v>
      </c>
      <c r="E66" s="24">
        <v>1</v>
      </c>
      <c r="F66" s="24"/>
      <c r="G66" s="24"/>
      <c r="H66" s="24"/>
      <c r="I66" s="24"/>
      <c r="J66" s="24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</row>
    <row r="67" spans="1:26" ht="15.75" customHeight="1">
      <c r="A67" s="23" t="s">
        <v>260</v>
      </c>
      <c r="B67" s="24">
        <v>2</v>
      </c>
      <c r="C67" s="25"/>
      <c r="D67" s="25">
        <f t="shared" si="0"/>
        <v>0</v>
      </c>
      <c r="E67" s="24">
        <v>2</v>
      </c>
      <c r="F67" s="24"/>
      <c r="G67" s="24"/>
      <c r="H67" s="24"/>
      <c r="I67" s="24"/>
      <c r="J67" s="24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</row>
    <row r="68" spans="1:26" ht="15.75" customHeight="1">
      <c r="A68" s="23" t="s">
        <v>261</v>
      </c>
      <c r="B68" s="24">
        <v>2</v>
      </c>
      <c r="C68" s="25"/>
      <c r="D68" s="25">
        <f t="shared" si="0"/>
        <v>0</v>
      </c>
      <c r="E68" s="24">
        <v>2</v>
      </c>
      <c r="F68" s="24"/>
      <c r="G68" s="24"/>
      <c r="H68" s="24"/>
      <c r="I68" s="24"/>
      <c r="J68" s="24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</row>
    <row r="69" spans="1:26" ht="15.75" customHeight="1">
      <c r="A69" s="23" t="s">
        <v>262</v>
      </c>
      <c r="B69" s="24">
        <v>2</v>
      </c>
      <c r="C69" s="25"/>
      <c r="D69" s="25">
        <f t="shared" si="0"/>
        <v>0</v>
      </c>
      <c r="E69" s="24">
        <v>2</v>
      </c>
      <c r="F69" s="24"/>
      <c r="G69" s="24"/>
      <c r="H69" s="24"/>
      <c r="I69" s="24"/>
      <c r="J69" s="24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</row>
    <row r="70" spans="1:26" ht="15.75" customHeight="1">
      <c r="A70" s="23" t="s">
        <v>263</v>
      </c>
      <c r="B70" s="24">
        <v>2</v>
      </c>
      <c r="C70" s="25"/>
      <c r="D70" s="25">
        <f t="shared" si="0"/>
        <v>0</v>
      </c>
      <c r="E70" s="24">
        <v>2</v>
      </c>
      <c r="F70" s="24"/>
      <c r="G70" s="24"/>
      <c r="H70" s="24"/>
      <c r="I70" s="24"/>
      <c r="J70" s="24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</row>
    <row r="71" spans="1:26" ht="15.75" customHeight="1">
      <c r="A71" s="23" t="s">
        <v>264</v>
      </c>
      <c r="B71" s="24">
        <v>2</v>
      </c>
      <c r="C71" s="25"/>
      <c r="D71" s="25">
        <f t="shared" si="0"/>
        <v>0</v>
      </c>
      <c r="E71" s="24">
        <v>2</v>
      </c>
      <c r="F71" s="24"/>
      <c r="G71" s="24"/>
      <c r="H71" s="24"/>
      <c r="I71" s="24"/>
      <c r="J71" s="24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</row>
    <row r="72" spans="1:26" ht="15.75" customHeight="1">
      <c r="A72" s="23" t="s">
        <v>265</v>
      </c>
      <c r="B72" s="24">
        <v>1</v>
      </c>
      <c r="C72" s="25"/>
      <c r="D72" s="25">
        <f t="shared" si="0"/>
        <v>0</v>
      </c>
      <c r="E72" s="24">
        <v>1</v>
      </c>
      <c r="F72" s="24"/>
      <c r="G72" s="24"/>
      <c r="H72" s="24"/>
      <c r="I72" s="24"/>
      <c r="J72" s="24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</row>
    <row r="73" spans="1:26" ht="15.75" customHeight="1">
      <c r="A73" s="23" t="s">
        <v>266</v>
      </c>
      <c r="B73" s="24">
        <v>1</v>
      </c>
      <c r="C73" s="25"/>
      <c r="D73" s="25">
        <f t="shared" si="0"/>
        <v>0</v>
      </c>
      <c r="E73" s="24">
        <v>1</v>
      </c>
      <c r="F73" s="24"/>
      <c r="G73" s="24"/>
      <c r="H73" s="24"/>
      <c r="I73" s="24"/>
      <c r="J73" s="24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</row>
    <row r="74" spans="1:26" ht="15.75" customHeight="1">
      <c r="A74" s="23" t="s">
        <v>267</v>
      </c>
      <c r="B74" s="24">
        <v>1</v>
      </c>
      <c r="C74" s="25"/>
      <c r="D74" s="25">
        <f t="shared" si="0"/>
        <v>0</v>
      </c>
      <c r="E74" s="24">
        <v>1</v>
      </c>
      <c r="F74" s="24"/>
      <c r="G74" s="24"/>
      <c r="H74" s="24"/>
      <c r="I74" s="24"/>
      <c r="J74" s="24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</row>
    <row r="75" spans="1:26" ht="15.75" customHeight="1">
      <c r="A75" s="23" t="s">
        <v>268</v>
      </c>
      <c r="B75" s="24">
        <v>1</v>
      </c>
      <c r="C75" s="25"/>
      <c r="D75" s="25">
        <f t="shared" si="0"/>
        <v>0</v>
      </c>
      <c r="E75" s="24">
        <v>1</v>
      </c>
      <c r="F75" s="24"/>
      <c r="G75" s="24"/>
      <c r="H75" s="24"/>
      <c r="I75" s="24"/>
      <c r="J75" s="24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</row>
    <row r="76" spans="1:26" ht="15.75" customHeight="1">
      <c r="A76" s="23" t="s">
        <v>269</v>
      </c>
      <c r="B76" s="24">
        <v>1</v>
      </c>
      <c r="C76" s="25"/>
      <c r="D76" s="25">
        <f t="shared" si="0"/>
        <v>0</v>
      </c>
      <c r="E76" s="24">
        <v>1</v>
      </c>
      <c r="F76" s="24"/>
      <c r="G76" s="24"/>
      <c r="H76" s="24"/>
      <c r="I76" s="24"/>
      <c r="J76" s="24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</row>
    <row r="77" spans="1:26" ht="15.75" customHeight="1">
      <c r="A77" s="23" t="s">
        <v>270</v>
      </c>
      <c r="B77" s="24">
        <v>1</v>
      </c>
      <c r="C77" s="25"/>
      <c r="D77" s="25">
        <f t="shared" si="0"/>
        <v>0</v>
      </c>
      <c r="E77" s="24">
        <v>1</v>
      </c>
      <c r="F77" s="24"/>
      <c r="G77" s="24"/>
      <c r="H77" s="24"/>
      <c r="I77" s="24"/>
      <c r="J77" s="24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</row>
    <row r="78" spans="1:26" ht="15.75" customHeight="1">
      <c r="A78" s="23" t="s">
        <v>271</v>
      </c>
      <c r="B78" s="24">
        <v>2</v>
      </c>
      <c r="C78" s="25"/>
      <c r="D78" s="25">
        <f t="shared" si="0"/>
        <v>0</v>
      </c>
      <c r="E78" s="24">
        <v>2</v>
      </c>
      <c r="F78" s="24"/>
      <c r="G78" s="24"/>
      <c r="H78" s="24"/>
      <c r="I78" s="24"/>
      <c r="J78" s="24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</row>
    <row r="79" spans="1:26" ht="15.75" customHeight="1">
      <c r="A79" s="27" t="s">
        <v>272</v>
      </c>
      <c r="B79" s="24">
        <v>1</v>
      </c>
      <c r="C79" s="25"/>
      <c r="D79" s="25">
        <f t="shared" si="0"/>
        <v>0</v>
      </c>
      <c r="E79" s="24">
        <v>1</v>
      </c>
      <c r="F79" s="24"/>
      <c r="G79" s="24"/>
      <c r="H79" s="24"/>
      <c r="I79" s="24"/>
      <c r="J79" s="24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</row>
    <row r="80" spans="1:26" ht="15.75" customHeight="1">
      <c r="A80" s="23" t="s">
        <v>273</v>
      </c>
      <c r="B80" s="24">
        <v>3</v>
      </c>
      <c r="C80" s="25"/>
      <c r="D80" s="25">
        <f t="shared" si="0"/>
        <v>0</v>
      </c>
      <c r="E80" s="24">
        <v>3</v>
      </c>
      <c r="F80" s="24"/>
      <c r="G80" s="24"/>
      <c r="H80" s="24"/>
      <c r="I80" s="24"/>
      <c r="J80" s="24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</row>
    <row r="81" spans="1:26" ht="15.75" customHeight="1">
      <c r="A81" s="27" t="s">
        <v>274</v>
      </c>
      <c r="B81" s="24">
        <v>5</v>
      </c>
      <c r="C81" s="25"/>
      <c r="D81" s="25">
        <f t="shared" si="0"/>
        <v>0</v>
      </c>
      <c r="E81" s="24">
        <v>1</v>
      </c>
      <c r="F81" s="24">
        <v>1</v>
      </c>
      <c r="G81" s="24">
        <v>1</v>
      </c>
      <c r="H81" s="24">
        <v>1</v>
      </c>
      <c r="I81" s="24">
        <v>1</v>
      </c>
      <c r="J81" s="24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</row>
    <row r="82" spans="1:26" ht="15.75" customHeight="1">
      <c r="A82" s="27" t="s">
        <v>275</v>
      </c>
      <c r="B82" s="24">
        <v>5</v>
      </c>
      <c r="C82" s="25"/>
      <c r="D82" s="25">
        <f t="shared" si="0"/>
        <v>0</v>
      </c>
      <c r="E82" s="24">
        <v>1</v>
      </c>
      <c r="F82" s="24">
        <v>1</v>
      </c>
      <c r="G82" s="24">
        <v>1</v>
      </c>
      <c r="H82" s="24">
        <v>1</v>
      </c>
      <c r="I82" s="24">
        <v>1</v>
      </c>
      <c r="J82" s="24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</row>
    <row r="83" spans="1:26" ht="15.75" customHeight="1">
      <c r="A83" s="27" t="s">
        <v>276</v>
      </c>
      <c r="B83" s="24">
        <v>5</v>
      </c>
      <c r="C83" s="25"/>
      <c r="D83" s="25">
        <f t="shared" si="0"/>
        <v>0</v>
      </c>
      <c r="E83" s="24">
        <v>1</v>
      </c>
      <c r="F83" s="24">
        <v>1</v>
      </c>
      <c r="G83" s="24">
        <v>1</v>
      </c>
      <c r="H83" s="24">
        <v>1</v>
      </c>
      <c r="I83" s="24">
        <v>1</v>
      </c>
      <c r="J83" s="24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</row>
    <row r="84" spans="1:26" ht="15.75" customHeight="1">
      <c r="A84" s="27" t="s">
        <v>277</v>
      </c>
      <c r="B84" s="24">
        <v>5</v>
      </c>
      <c r="C84" s="25"/>
      <c r="D84" s="25">
        <f t="shared" si="0"/>
        <v>0</v>
      </c>
      <c r="E84" s="24">
        <v>1</v>
      </c>
      <c r="F84" s="24">
        <v>1</v>
      </c>
      <c r="G84" s="24">
        <v>1</v>
      </c>
      <c r="H84" s="24">
        <v>1</v>
      </c>
      <c r="I84" s="24">
        <v>1</v>
      </c>
      <c r="J84" s="24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</row>
    <row r="85" spans="1:26" ht="15.75" customHeight="1">
      <c r="A85" s="27" t="s">
        <v>278</v>
      </c>
      <c r="B85" s="24">
        <v>5</v>
      </c>
      <c r="C85" s="25"/>
      <c r="D85" s="25">
        <f t="shared" si="0"/>
        <v>0</v>
      </c>
      <c r="E85" s="24">
        <v>1</v>
      </c>
      <c r="F85" s="24">
        <v>1</v>
      </c>
      <c r="G85" s="24">
        <v>1</v>
      </c>
      <c r="H85" s="24">
        <v>1</v>
      </c>
      <c r="I85" s="24">
        <v>1</v>
      </c>
      <c r="J85" s="24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</row>
    <row r="86" spans="1:26" ht="15.75" customHeight="1">
      <c r="A86" s="27" t="s">
        <v>279</v>
      </c>
      <c r="B86" s="24">
        <v>5</v>
      </c>
      <c r="C86" s="25"/>
      <c r="D86" s="25">
        <f t="shared" si="0"/>
        <v>0</v>
      </c>
      <c r="E86" s="24">
        <v>1</v>
      </c>
      <c r="F86" s="24">
        <v>1</v>
      </c>
      <c r="G86" s="24">
        <v>1</v>
      </c>
      <c r="H86" s="24">
        <v>1</v>
      </c>
      <c r="I86" s="24">
        <v>1</v>
      </c>
      <c r="J86" s="24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</row>
    <row r="87" spans="1:26" ht="15.75" customHeight="1">
      <c r="A87" s="27" t="s">
        <v>280</v>
      </c>
      <c r="B87" s="24">
        <v>5</v>
      </c>
      <c r="C87" s="25"/>
      <c r="D87" s="25">
        <f t="shared" si="0"/>
        <v>0</v>
      </c>
      <c r="E87" s="24">
        <v>1</v>
      </c>
      <c r="F87" s="24">
        <v>1</v>
      </c>
      <c r="G87" s="24">
        <v>1</v>
      </c>
      <c r="H87" s="24">
        <v>1</v>
      </c>
      <c r="I87" s="24">
        <v>1</v>
      </c>
      <c r="J87" s="24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</row>
    <row r="88" spans="1:26" ht="15.75" customHeight="1">
      <c r="A88" s="27" t="s">
        <v>281</v>
      </c>
      <c r="B88" s="24">
        <v>5</v>
      </c>
      <c r="C88" s="25"/>
      <c r="D88" s="25">
        <f t="shared" si="0"/>
        <v>0</v>
      </c>
      <c r="E88" s="24">
        <v>1</v>
      </c>
      <c r="F88" s="24">
        <v>1</v>
      </c>
      <c r="G88" s="24">
        <v>1</v>
      </c>
      <c r="H88" s="24">
        <v>1</v>
      </c>
      <c r="I88" s="24">
        <v>1</v>
      </c>
      <c r="J88" s="24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</row>
    <row r="89" spans="1:26" ht="15.75" customHeight="1">
      <c r="A89" s="27" t="s">
        <v>282</v>
      </c>
      <c r="B89" s="24">
        <v>5</v>
      </c>
      <c r="C89" s="25"/>
      <c r="D89" s="25">
        <f t="shared" si="0"/>
        <v>0</v>
      </c>
      <c r="E89" s="24">
        <v>1</v>
      </c>
      <c r="F89" s="24">
        <v>1</v>
      </c>
      <c r="G89" s="24">
        <v>1</v>
      </c>
      <c r="H89" s="24">
        <v>1</v>
      </c>
      <c r="I89" s="24">
        <v>1</v>
      </c>
      <c r="J89" s="24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</row>
    <row r="90" spans="1:26" ht="15.75" customHeight="1">
      <c r="A90" s="27" t="s">
        <v>283</v>
      </c>
      <c r="B90" s="24">
        <v>5</v>
      </c>
      <c r="C90" s="25"/>
      <c r="D90" s="25">
        <f t="shared" si="0"/>
        <v>0</v>
      </c>
      <c r="E90" s="24">
        <v>1</v>
      </c>
      <c r="F90" s="24">
        <v>1</v>
      </c>
      <c r="G90" s="24">
        <v>1</v>
      </c>
      <c r="H90" s="24">
        <v>1</v>
      </c>
      <c r="I90" s="24">
        <v>1</v>
      </c>
      <c r="J90" s="24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</row>
    <row r="91" spans="1:26" ht="15.75" customHeight="1">
      <c r="A91" s="27" t="s">
        <v>284</v>
      </c>
      <c r="B91" s="24">
        <v>5</v>
      </c>
      <c r="C91" s="25"/>
      <c r="D91" s="25">
        <f t="shared" si="0"/>
        <v>0</v>
      </c>
      <c r="E91" s="24">
        <v>1</v>
      </c>
      <c r="F91" s="24">
        <v>1</v>
      </c>
      <c r="G91" s="24">
        <v>1</v>
      </c>
      <c r="H91" s="24">
        <v>1</v>
      </c>
      <c r="I91" s="24">
        <v>1</v>
      </c>
      <c r="J91" s="24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</row>
    <row r="92" spans="1:26" ht="15.75" customHeight="1">
      <c r="A92" s="27" t="s">
        <v>285</v>
      </c>
      <c r="B92" s="24">
        <v>5</v>
      </c>
      <c r="C92" s="25"/>
      <c r="D92" s="25">
        <f t="shared" si="0"/>
        <v>0</v>
      </c>
      <c r="E92" s="24">
        <v>1</v>
      </c>
      <c r="F92" s="24">
        <v>1</v>
      </c>
      <c r="G92" s="24">
        <v>1</v>
      </c>
      <c r="H92" s="24">
        <v>1</v>
      </c>
      <c r="I92" s="24">
        <v>1</v>
      </c>
      <c r="J92" s="24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</row>
    <row r="93" spans="1:26" ht="15.75" customHeight="1">
      <c r="A93" s="27" t="s">
        <v>286</v>
      </c>
      <c r="B93" s="24">
        <v>5</v>
      </c>
      <c r="C93" s="25"/>
      <c r="D93" s="25">
        <f t="shared" si="0"/>
        <v>0</v>
      </c>
      <c r="E93" s="24">
        <v>1</v>
      </c>
      <c r="F93" s="24">
        <v>1</v>
      </c>
      <c r="G93" s="24">
        <v>1</v>
      </c>
      <c r="H93" s="24">
        <v>1</v>
      </c>
      <c r="I93" s="24">
        <v>1</v>
      </c>
      <c r="J93" s="24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</row>
    <row r="94" spans="1:26" ht="15.75" customHeight="1">
      <c r="A94" s="27" t="s">
        <v>287</v>
      </c>
      <c r="B94" s="24">
        <v>5</v>
      </c>
      <c r="C94" s="25"/>
      <c r="D94" s="25">
        <f t="shared" si="0"/>
        <v>0</v>
      </c>
      <c r="E94" s="24">
        <v>1</v>
      </c>
      <c r="F94" s="24">
        <v>1</v>
      </c>
      <c r="G94" s="24">
        <v>1</v>
      </c>
      <c r="H94" s="24">
        <v>1</v>
      </c>
      <c r="I94" s="24">
        <v>1</v>
      </c>
      <c r="J94" s="24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</row>
    <row r="95" spans="1:26" ht="15.75" customHeight="1">
      <c r="A95" s="27" t="s">
        <v>288</v>
      </c>
      <c r="B95" s="24">
        <v>5</v>
      </c>
      <c r="C95" s="25"/>
      <c r="D95" s="25">
        <f t="shared" si="0"/>
        <v>0</v>
      </c>
      <c r="E95" s="24">
        <v>1</v>
      </c>
      <c r="F95" s="24">
        <v>1</v>
      </c>
      <c r="G95" s="24">
        <v>1</v>
      </c>
      <c r="H95" s="24">
        <v>1</v>
      </c>
      <c r="I95" s="24">
        <v>1</v>
      </c>
      <c r="J95" s="24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</row>
    <row r="96" spans="1:26" ht="15.75" customHeight="1">
      <c r="A96" s="27" t="s">
        <v>289</v>
      </c>
      <c r="B96" s="24">
        <v>5</v>
      </c>
      <c r="C96" s="25"/>
      <c r="D96" s="25">
        <f t="shared" si="0"/>
        <v>0</v>
      </c>
      <c r="E96" s="24">
        <v>1</v>
      </c>
      <c r="F96" s="24">
        <v>1</v>
      </c>
      <c r="G96" s="24">
        <v>1</v>
      </c>
      <c r="H96" s="24">
        <v>1</v>
      </c>
      <c r="I96" s="24">
        <v>1</v>
      </c>
      <c r="J96" s="24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</row>
    <row r="97" spans="1:26">
      <c r="A97" s="23" t="s">
        <v>56</v>
      </c>
      <c r="B97" s="24">
        <v>2</v>
      </c>
      <c r="C97" s="25"/>
      <c r="D97" s="25">
        <f t="shared" si="0"/>
        <v>0</v>
      </c>
      <c r="E97" s="24">
        <v>2</v>
      </c>
      <c r="F97" s="24"/>
      <c r="G97" s="24"/>
      <c r="H97" s="24"/>
      <c r="I97" s="24"/>
      <c r="J97" s="24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</row>
    <row r="98" spans="1:26" ht="15.75" customHeight="1">
      <c r="A98" s="23" t="s">
        <v>57</v>
      </c>
      <c r="B98" s="24">
        <v>4</v>
      </c>
      <c r="C98" s="25"/>
      <c r="D98" s="25">
        <f t="shared" si="0"/>
        <v>0</v>
      </c>
      <c r="E98" s="24"/>
      <c r="F98" s="24">
        <v>1</v>
      </c>
      <c r="G98" s="24">
        <v>1</v>
      </c>
      <c r="H98" s="24">
        <v>1</v>
      </c>
      <c r="I98" s="24">
        <v>1</v>
      </c>
      <c r="J98" s="24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</row>
    <row r="99" spans="1:26" ht="15.75" customHeight="1">
      <c r="A99" s="27" t="s">
        <v>290</v>
      </c>
      <c r="B99" s="24">
        <v>2</v>
      </c>
      <c r="C99" s="25"/>
      <c r="D99" s="25">
        <f t="shared" si="0"/>
        <v>0</v>
      </c>
      <c r="E99" s="24">
        <v>2</v>
      </c>
      <c r="F99" s="24"/>
      <c r="G99" s="24"/>
      <c r="H99" s="24"/>
      <c r="I99" s="24"/>
      <c r="J99" s="24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</row>
    <row r="100" spans="1:26" ht="15.75" customHeight="1">
      <c r="A100" s="27" t="s">
        <v>291</v>
      </c>
      <c r="B100" s="24">
        <v>5</v>
      </c>
      <c r="C100" s="25"/>
      <c r="D100" s="25">
        <f t="shared" si="0"/>
        <v>0</v>
      </c>
      <c r="E100" s="24">
        <v>1</v>
      </c>
      <c r="F100" s="24">
        <v>1</v>
      </c>
      <c r="G100" s="24">
        <v>1</v>
      </c>
      <c r="H100" s="24">
        <v>1</v>
      </c>
      <c r="I100" s="24">
        <v>1</v>
      </c>
      <c r="J100" s="24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</row>
    <row r="101" spans="1:26" ht="15.75" customHeight="1">
      <c r="A101" s="27" t="s">
        <v>292</v>
      </c>
      <c r="B101" s="24">
        <v>5</v>
      </c>
      <c r="C101" s="25"/>
      <c r="D101" s="25">
        <f t="shared" si="0"/>
        <v>0</v>
      </c>
      <c r="E101" s="24">
        <v>1</v>
      </c>
      <c r="F101" s="24">
        <v>1</v>
      </c>
      <c r="G101" s="24">
        <v>1</v>
      </c>
      <c r="H101" s="24">
        <v>1</v>
      </c>
      <c r="I101" s="24">
        <v>1</v>
      </c>
      <c r="J101" s="24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</row>
    <row r="102" spans="1:26" ht="15.75" customHeight="1">
      <c r="A102" s="27" t="s">
        <v>293</v>
      </c>
      <c r="B102" s="24">
        <v>10</v>
      </c>
      <c r="C102" s="25"/>
      <c r="D102" s="25">
        <f t="shared" si="0"/>
        <v>0</v>
      </c>
      <c r="E102" s="24">
        <v>2</v>
      </c>
      <c r="F102" s="24">
        <v>2</v>
      </c>
      <c r="G102" s="24">
        <v>2</v>
      </c>
      <c r="H102" s="24">
        <v>2</v>
      </c>
      <c r="I102" s="24">
        <v>2</v>
      </c>
      <c r="J102" s="24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</row>
    <row r="103" spans="1:26" ht="15.75" customHeight="1">
      <c r="A103" s="27" t="s">
        <v>294</v>
      </c>
      <c r="B103" s="24">
        <v>10</v>
      </c>
      <c r="C103" s="25"/>
      <c r="D103" s="25">
        <f t="shared" si="0"/>
        <v>0</v>
      </c>
      <c r="E103" s="24">
        <v>2</v>
      </c>
      <c r="F103" s="24">
        <v>2</v>
      </c>
      <c r="G103" s="24">
        <v>2</v>
      </c>
      <c r="H103" s="24">
        <v>2</v>
      </c>
      <c r="I103" s="24">
        <v>2</v>
      </c>
      <c r="J103" s="24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</row>
    <row r="104" spans="1:26" ht="15.75" customHeight="1">
      <c r="A104" s="27" t="s">
        <v>295</v>
      </c>
      <c r="B104" s="24">
        <v>10</v>
      </c>
      <c r="C104" s="25"/>
      <c r="D104" s="25">
        <f t="shared" si="0"/>
        <v>0</v>
      </c>
      <c r="E104" s="24">
        <v>2</v>
      </c>
      <c r="F104" s="24">
        <v>2</v>
      </c>
      <c r="G104" s="24">
        <v>2</v>
      </c>
      <c r="H104" s="24">
        <v>2</v>
      </c>
      <c r="I104" s="24">
        <v>2</v>
      </c>
      <c r="J104" s="24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</row>
    <row r="105" spans="1:26" ht="15.75" customHeight="1">
      <c r="A105" s="27" t="s">
        <v>296</v>
      </c>
      <c r="B105" s="24">
        <v>10</v>
      </c>
      <c r="C105" s="25"/>
      <c r="D105" s="25">
        <f t="shared" si="0"/>
        <v>0</v>
      </c>
      <c r="E105" s="24">
        <v>2</v>
      </c>
      <c r="F105" s="24">
        <v>2</v>
      </c>
      <c r="G105" s="24">
        <v>2</v>
      </c>
      <c r="H105" s="24">
        <v>2</v>
      </c>
      <c r="I105" s="24">
        <v>2</v>
      </c>
      <c r="J105" s="24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</row>
    <row r="106" spans="1:26" ht="15.75" customHeight="1">
      <c r="A106" s="27" t="s">
        <v>297</v>
      </c>
      <c r="B106" s="24">
        <v>10</v>
      </c>
      <c r="C106" s="25"/>
      <c r="D106" s="25">
        <f t="shared" si="0"/>
        <v>0</v>
      </c>
      <c r="E106" s="24">
        <v>2</v>
      </c>
      <c r="F106" s="24">
        <v>2</v>
      </c>
      <c r="G106" s="24">
        <v>2</v>
      </c>
      <c r="H106" s="24">
        <v>2</v>
      </c>
      <c r="I106" s="24">
        <v>2</v>
      </c>
      <c r="J106" s="24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</row>
    <row r="107" spans="1:26" ht="15.75" customHeight="1">
      <c r="A107" s="27" t="s">
        <v>298</v>
      </c>
      <c r="B107" s="24">
        <v>10</v>
      </c>
      <c r="C107" s="25"/>
      <c r="D107" s="25">
        <f t="shared" si="0"/>
        <v>0</v>
      </c>
      <c r="E107" s="24">
        <v>2</v>
      </c>
      <c r="F107" s="24">
        <v>2</v>
      </c>
      <c r="G107" s="24">
        <v>2</v>
      </c>
      <c r="H107" s="24">
        <v>2</v>
      </c>
      <c r="I107" s="24">
        <v>2</v>
      </c>
      <c r="J107" s="24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</row>
    <row r="108" spans="1:26" ht="15.75" customHeight="1">
      <c r="A108" s="27" t="s">
        <v>299</v>
      </c>
      <c r="B108" s="24">
        <v>10</v>
      </c>
      <c r="C108" s="25"/>
      <c r="D108" s="25">
        <f t="shared" si="0"/>
        <v>0</v>
      </c>
      <c r="E108" s="24">
        <v>2</v>
      </c>
      <c r="F108" s="24">
        <v>2</v>
      </c>
      <c r="G108" s="24">
        <v>2</v>
      </c>
      <c r="H108" s="24">
        <v>2</v>
      </c>
      <c r="I108" s="24">
        <v>2</v>
      </c>
      <c r="J108" s="24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</row>
    <row r="109" spans="1:26" ht="15.75" customHeight="1">
      <c r="A109" s="27" t="s">
        <v>300</v>
      </c>
      <c r="B109" s="24">
        <v>5</v>
      </c>
      <c r="C109" s="25"/>
      <c r="D109" s="25">
        <f t="shared" si="0"/>
        <v>0</v>
      </c>
      <c r="E109" s="24">
        <v>1</v>
      </c>
      <c r="F109" s="24">
        <v>1</v>
      </c>
      <c r="G109" s="24">
        <v>1</v>
      </c>
      <c r="H109" s="24">
        <v>1</v>
      </c>
      <c r="I109" s="24">
        <v>1</v>
      </c>
      <c r="J109" s="24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</row>
    <row r="110" spans="1:26" ht="15.75" customHeight="1">
      <c r="A110" s="27" t="s">
        <v>301</v>
      </c>
      <c r="B110" s="24">
        <v>5</v>
      </c>
      <c r="C110" s="25"/>
      <c r="D110" s="25">
        <f t="shared" si="0"/>
        <v>0</v>
      </c>
      <c r="E110" s="24">
        <v>1</v>
      </c>
      <c r="F110" s="24">
        <v>1</v>
      </c>
      <c r="G110" s="24">
        <v>1</v>
      </c>
      <c r="H110" s="24">
        <v>1</v>
      </c>
      <c r="I110" s="24">
        <v>1</v>
      </c>
      <c r="J110" s="24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</row>
    <row r="111" spans="1:26" ht="15.75" customHeight="1">
      <c r="A111" s="27" t="s">
        <v>302</v>
      </c>
      <c r="B111" s="24">
        <v>10</v>
      </c>
      <c r="C111" s="25"/>
      <c r="D111" s="25">
        <f t="shared" si="0"/>
        <v>0</v>
      </c>
      <c r="E111" s="24">
        <v>2</v>
      </c>
      <c r="F111" s="24">
        <v>2</v>
      </c>
      <c r="G111" s="24">
        <v>2</v>
      </c>
      <c r="H111" s="24">
        <v>2</v>
      </c>
      <c r="I111" s="24">
        <v>2</v>
      </c>
      <c r="J111" s="24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</row>
    <row r="112" spans="1:26" ht="15.75" customHeight="1">
      <c r="A112" s="27" t="s">
        <v>303</v>
      </c>
      <c r="B112" s="24">
        <v>5</v>
      </c>
      <c r="C112" s="25"/>
      <c r="D112" s="25">
        <f t="shared" si="0"/>
        <v>0</v>
      </c>
      <c r="E112" s="24">
        <v>1</v>
      </c>
      <c r="F112" s="24">
        <v>1</v>
      </c>
      <c r="G112" s="24">
        <v>1</v>
      </c>
      <c r="H112" s="24">
        <v>1</v>
      </c>
      <c r="I112" s="24">
        <v>1</v>
      </c>
      <c r="J112" s="24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</row>
    <row r="113" spans="1:26">
      <c r="A113" s="27" t="s">
        <v>304</v>
      </c>
      <c r="B113" s="24">
        <v>2</v>
      </c>
      <c r="C113" s="25"/>
      <c r="D113" s="25">
        <f t="shared" si="0"/>
        <v>0</v>
      </c>
      <c r="E113" s="24">
        <v>2</v>
      </c>
      <c r="F113" s="24"/>
      <c r="G113" s="24"/>
      <c r="H113" s="24"/>
      <c r="I113" s="24"/>
      <c r="J113" s="24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</row>
    <row r="114" spans="1:26" ht="15.75" customHeight="1">
      <c r="A114" s="27" t="s">
        <v>305</v>
      </c>
      <c r="B114" s="24">
        <v>40</v>
      </c>
      <c r="C114" s="25"/>
      <c r="D114" s="25">
        <f t="shared" si="0"/>
        <v>0</v>
      </c>
      <c r="E114" s="24">
        <v>40</v>
      </c>
      <c r="F114" s="24"/>
      <c r="G114" s="24"/>
      <c r="H114" s="24"/>
      <c r="I114" s="24"/>
      <c r="J114" s="24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</row>
    <row r="115" spans="1:26" ht="15.75" customHeight="1">
      <c r="A115" s="27" t="s">
        <v>306</v>
      </c>
      <c r="B115" s="24">
        <v>5</v>
      </c>
      <c r="C115" s="25"/>
      <c r="D115" s="25">
        <f t="shared" si="0"/>
        <v>0</v>
      </c>
      <c r="E115" s="24">
        <v>5</v>
      </c>
      <c r="F115" s="24"/>
      <c r="G115" s="24"/>
      <c r="H115" s="24"/>
      <c r="I115" s="24"/>
      <c r="J115" s="24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</row>
    <row r="116" spans="1:26" ht="15.75" customHeight="1">
      <c r="A116" s="27" t="s">
        <v>307</v>
      </c>
      <c r="B116" s="24">
        <v>2</v>
      </c>
      <c r="C116" s="25"/>
      <c r="D116" s="25">
        <f t="shared" si="0"/>
        <v>0</v>
      </c>
      <c r="E116" s="24">
        <v>2</v>
      </c>
      <c r="F116" s="24"/>
      <c r="G116" s="24"/>
      <c r="H116" s="24"/>
      <c r="I116" s="24"/>
      <c r="J116" s="24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</row>
    <row r="117" spans="1:26" ht="15.75" customHeight="1">
      <c r="A117" s="27" t="s">
        <v>308</v>
      </c>
      <c r="B117" s="24">
        <v>2</v>
      </c>
      <c r="C117" s="25"/>
      <c r="D117" s="25">
        <f t="shared" si="0"/>
        <v>0</v>
      </c>
      <c r="E117" s="24">
        <v>2</v>
      </c>
      <c r="F117" s="24"/>
      <c r="G117" s="24"/>
      <c r="H117" s="24"/>
      <c r="I117" s="24"/>
      <c r="J117" s="24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</row>
    <row r="118" spans="1:26" ht="15.75" customHeight="1">
      <c r="A118" s="27" t="s">
        <v>309</v>
      </c>
      <c r="B118" s="24">
        <v>2</v>
      </c>
      <c r="C118" s="25"/>
      <c r="D118" s="25">
        <f t="shared" si="0"/>
        <v>0</v>
      </c>
      <c r="E118" s="24">
        <v>2</v>
      </c>
      <c r="F118" s="24"/>
      <c r="G118" s="24"/>
      <c r="H118" s="24"/>
      <c r="I118" s="24"/>
      <c r="J118" s="24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</row>
    <row r="119" spans="1:26" ht="15.75" customHeight="1">
      <c r="A119" s="27" t="s">
        <v>310</v>
      </c>
      <c r="B119" s="24">
        <v>2</v>
      </c>
      <c r="C119" s="25"/>
      <c r="D119" s="25">
        <f t="shared" si="0"/>
        <v>0</v>
      </c>
      <c r="E119" s="24">
        <v>2</v>
      </c>
      <c r="F119" s="24"/>
      <c r="G119" s="24"/>
      <c r="H119" s="24"/>
      <c r="I119" s="24"/>
      <c r="J119" s="24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</row>
    <row r="120" spans="1:26">
      <c r="A120" s="23" t="s">
        <v>311</v>
      </c>
      <c r="B120" s="24">
        <v>2</v>
      </c>
      <c r="C120" s="25"/>
      <c r="D120" s="25">
        <f t="shared" si="0"/>
        <v>0</v>
      </c>
      <c r="E120" s="24">
        <v>2</v>
      </c>
      <c r="F120" s="24"/>
      <c r="G120" s="24"/>
      <c r="H120" s="24"/>
      <c r="I120" s="24"/>
      <c r="J120" s="24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</row>
    <row r="121" spans="1:26" ht="15.75" customHeight="1">
      <c r="A121" s="27" t="s">
        <v>312</v>
      </c>
      <c r="B121" s="24">
        <v>2</v>
      </c>
      <c r="C121" s="25"/>
      <c r="D121" s="25">
        <f t="shared" si="0"/>
        <v>0</v>
      </c>
      <c r="E121" s="24">
        <v>2</v>
      </c>
      <c r="F121" s="24"/>
      <c r="G121" s="24"/>
      <c r="H121" s="24"/>
      <c r="I121" s="24"/>
      <c r="J121" s="24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</row>
    <row r="122" spans="1:26" ht="15.75" customHeight="1">
      <c r="A122" s="27" t="s">
        <v>313</v>
      </c>
      <c r="B122" s="24">
        <v>2</v>
      </c>
      <c r="C122" s="25"/>
      <c r="D122" s="25">
        <f t="shared" si="0"/>
        <v>0</v>
      </c>
      <c r="E122" s="24">
        <v>2</v>
      </c>
      <c r="F122" s="24"/>
      <c r="G122" s="24"/>
      <c r="H122" s="24"/>
      <c r="I122" s="24"/>
      <c r="J122" s="24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</row>
    <row r="123" spans="1:26" ht="15.75" customHeight="1">
      <c r="A123" s="27" t="s">
        <v>314</v>
      </c>
      <c r="B123" s="24">
        <v>2</v>
      </c>
      <c r="C123" s="25"/>
      <c r="D123" s="25">
        <f t="shared" si="0"/>
        <v>0</v>
      </c>
      <c r="E123" s="24">
        <v>2</v>
      </c>
      <c r="F123" s="24"/>
      <c r="G123" s="24"/>
      <c r="H123" s="24"/>
      <c r="I123" s="24"/>
      <c r="J123" s="24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</row>
    <row r="124" spans="1:26" ht="15.75" customHeight="1">
      <c r="A124" s="29" t="s">
        <v>315</v>
      </c>
      <c r="B124" s="24">
        <v>1</v>
      </c>
      <c r="C124" s="25"/>
      <c r="D124" s="25">
        <f t="shared" si="0"/>
        <v>0</v>
      </c>
      <c r="E124" s="24">
        <v>1</v>
      </c>
      <c r="F124" s="24"/>
      <c r="G124" s="24"/>
      <c r="H124" s="24"/>
      <c r="I124" s="24"/>
      <c r="J124" s="24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</row>
    <row r="125" spans="1:26" ht="15.75" customHeight="1">
      <c r="A125" s="29" t="s">
        <v>316</v>
      </c>
      <c r="B125" s="24">
        <v>17</v>
      </c>
      <c r="C125" s="25"/>
      <c r="D125" s="25">
        <f t="shared" si="0"/>
        <v>0</v>
      </c>
      <c r="E125" s="24">
        <v>1</v>
      </c>
      <c r="F125" s="24">
        <v>1</v>
      </c>
      <c r="G125" s="24">
        <v>1</v>
      </c>
      <c r="H125" s="24">
        <v>1</v>
      </c>
      <c r="I125" s="24">
        <v>1</v>
      </c>
      <c r="J125" s="24">
        <v>12</v>
      </c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</row>
    <row r="126" spans="1:26" ht="15.75" customHeight="1">
      <c r="A126" s="29" t="s">
        <v>317</v>
      </c>
      <c r="B126" s="24">
        <v>5</v>
      </c>
      <c r="C126" s="25"/>
      <c r="D126" s="25">
        <f t="shared" si="0"/>
        <v>0</v>
      </c>
      <c r="E126" s="24">
        <v>1</v>
      </c>
      <c r="F126" s="24">
        <v>1</v>
      </c>
      <c r="G126" s="24">
        <v>1</v>
      </c>
      <c r="H126" s="24">
        <v>1</v>
      </c>
      <c r="I126" s="24">
        <v>1</v>
      </c>
      <c r="J126" s="24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</row>
    <row r="127" spans="1:26" ht="15.75" customHeight="1">
      <c r="A127" s="29" t="s">
        <v>318</v>
      </c>
      <c r="B127" s="24">
        <v>1</v>
      </c>
      <c r="C127" s="25"/>
      <c r="D127" s="25">
        <f t="shared" si="0"/>
        <v>0</v>
      </c>
      <c r="E127" s="24">
        <v>1</v>
      </c>
      <c r="F127" s="24"/>
      <c r="G127" s="24"/>
      <c r="H127" s="24"/>
      <c r="I127" s="24"/>
      <c r="J127" s="24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</row>
    <row r="128" spans="1:26" ht="15.75" customHeight="1">
      <c r="A128" s="29" t="s">
        <v>319</v>
      </c>
      <c r="B128" s="24">
        <v>1</v>
      </c>
      <c r="C128" s="25"/>
      <c r="D128" s="25">
        <f t="shared" si="0"/>
        <v>0</v>
      </c>
      <c r="E128" s="24"/>
      <c r="F128" s="24"/>
      <c r="G128" s="24"/>
      <c r="H128" s="24"/>
      <c r="I128" s="24">
        <v>1</v>
      </c>
      <c r="J128" s="24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</row>
    <row r="129" spans="1:26" ht="15.75" customHeight="1">
      <c r="A129" s="30" t="s">
        <v>320</v>
      </c>
      <c r="B129" s="24">
        <v>1</v>
      </c>
      <c r="C129" s="25"/>
      <c r="D129" s="25">
        <f t="shared" si="0"/>
        <v>0</v>
      </c>
      <c r="E129" s="24">
        <v>1</v>
      </c>
      <c r="F129" s="24"/>
      <c r="G129" s="24"/>
      <c r="H129" s="24"/>
      <c r="I129" s="24"/>
      <c r="J129" s="24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</row>
    <row r="130" spans="1:26" ht="15.75" customHeight="1">
      <c r="A130" s="29" t="s">
        <v>321</v>
      </c>
      <c r="B130" s="24">
        <v>2</v>
      </c>
      <c r="C130" s="25"/>
      <c r="D130" s="25">
        <f t="shared" si="0"/>
        <v>0</v>
      </c>
      <c r="E130" s="24"/>
      <c r="F130" s="24">
        <v>1</v>
      </c>
      <c r="G130" s="24"/>
      <c r="H130" s="24"/>
      <c r="I130" s="24">
        <v>1</v>
      </c>
      <c r="J130" s="24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</row>
    <row r="131" spans="1:26" ht="30">
      <c r="A131" s="30" t="s">
        <v>322</v>
      </c>
      <c r="B131" s="24">
        <v>26</v>
      </c>
      <c r="C131" s="25"/>
      <c r="D131" s="25">
        <f t="shared" si="0"/>
        <v>0</v>
      </c>
      <c r="E131" s="24">
        <v>2</v>
      </c>
      <c r="F131" s="24">
        <v>2</v>
      </c>
      <c r="G131" s="24">
        <v>2</v>
      </c>
      <c r="H131" s="24">
        <v>2</v>
      </c>
      <c r="I131" s="24">
        <v>2</v>
      </c>
      <c r="J131" s="24">
        <v>16</v>
      </c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</row>
    <row r="132" spans="1:26" ht="15.75" customHeight="1">
      <c r="A132" s="114" t="s">
        <v>3</v>
      </c>
      <c r="B132" s="112"/>
      <c r="C132" s="113"/>
      <c r="D132" s="31">
        <f>SUM(D2:D131)</f>
        <v>0</v>
      </c>
      <c r="E132" s="32"/>
      <c r="F132" s="32"/>
      <c r="G132" s="32"/>
      <c r="H132" s="32"/>
      <c r="I132" s="32"/>
      <c r="J132" s="33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</row>
    <row r="133" spans="1:26" ht="15.75" customHeight="1">
      <c r="A133" s="22"/>
      <c r="B133" s="34"/>
      <c r="C133" s="35"/>
      <c r="D133" s="35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</row>
    <row r="134" spans="1:26" ht="15.75" customHeight="1">
      <c r="A134" s="22"/>
      <c r="B134" s="34"/>
      <c r="C134" s="35"/>
      <c r="D134" s="35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</row>
    <row r="135" spans="1:26" ht="15.75" customHeight="1">
      <c r="A135" s="22"/>
      <c r="B135" s="34"/>
      <c r="C135" s="35"/>
      <c r="D135" s="35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</row>
    <row r="136" spans="1:26" ht="15.75" customHeight="1">
      <c r="A136" s="22"/>
      <c r="B136" s="34"/>
      <c r="C136" s="35"/>
      <c r="D136" s="35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</row>
    <row r="137" spans="1:26" ht="15.75" customHeight="1">
      <c r="A137" s="22"/>
      <c r="B137" s="34"/>
      <c r="C137" s="35"/>
      <c r="D137" s="35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</row>
    <row r="138" spans="1:26" ht="15.75" customHeight="1">
      <c r="A138" s="22"/>
      <c r="B138" s="34"/>
      <c r="C138" s="35"/>
      <c r="D138" s="35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</row>
    <row r="139" spans="1:26" ht="15.75" customHeight="1">
      <c r="A139" s="22"/>
      <c r="B139" s="34"/>
      <c r="C139" s="35"/>
      <c r="D139" s="35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</row>
    <row r="140" spans="1:26" ht="15.75" customHeight="1">
      <c r="A140" s="22"/>
      <c r="B140" s="34"/>
      <c r="C140" s="35"/>
      <c r="D140" s="35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</row>
    <row r="141" spans="1:26" ht="15.75" customHeight="1">
      <c r="A141" s="22"/>
      <c r="B141" s="34"/>
      <c r="C141" s="35"/>
      <c r="D141" s="35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</row>
    <row r="142" spans="1:26" ht="15.75" customHeight="1">
      <c r="A142" s="22"/>
      <c r="B142" s="34"/>
      <c r="C142" s="35"/>
      <c r="D142" s="35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</row>
    <row r="143" spans="1:26" ht="15.75" customHeight="1">
      <c r="A143" s="22"/>
      <c r="B143" s="34"/>
      <c r="C143" s="35"/>
      <c r="D143" s="35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</row>
    <row r="144" spans="1:26" ht="15.75" customHeight="1">
      <c r="A144" s="22"/>
      <c r="B144" s="34"/>
      <c r="C144" s="35"/>
      <c r="D144" s="35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</row>
    <row r="145" spans="1:26" ht="15.75" customHeight="1">
      <c r="A145" s="22"/>
      <c r="B145" s="34"/>
      <c r="C145" s="35"/>
      <c r="D145" s="35"/>
      <c r="E145" s="22"/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</row>
    <row r="146" spans="1:26" ht="15.75" customHeight="1">
      <c r="A146" s="22"/>
      <c r="B146" s="34"/>
      <c r="C146" s="35"/>
      <c r="D146" s="35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</row>
    <row r="147" spans="1:26" ht="15.75" customHeight="1">
      <c r="A147" s="22"/>
      <c r="B147" s="34"/>
      <c r="C147" s="35"/>
      <c r="D147" s="35"/>
      <c r="E147" s="22"/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</row>
    <row r="148" spans="1:26" ht="15.75" customHeight="1">
      <c r="A148" s="22"/>
      <c r="B148" s="34"/>
      <c r="C148" s="35"/>
      <c r="D148" s="35"/>
      <c r="E148" s="22"/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</row>
    <row r="149" spans="1:26" ht="15.75" customHeight="1">
      <c r="A149" s="22"/>
      <c r="B149" s="34"/>
      <c r="C149" s="35"/>
      <c r="D149" s="35"/>
      <c r="E149" s="22"/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</row>
    <row r="150" spans="1:26" ht="15.75" customHeight="1">
      <c r="A150" s="22"/>
      <c r="B150" s="34"/>
      <c r="C150" s="35"/>
      <c r="D150" s="35"/>
      <c r="E150" s="22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</row>
    <row r="151" spans="1:26" ht="15.75" customHeight="1">
      <c r="A151" s="22"/>
      <c r="B151" s="34"/>
      <c r="C151" s="35"/>
      <c r="D151" s="35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</row>
    <row r="152" spans="1:26" ht="15.75" customHeight="1">
      <c r="A152" s="22"/>
      <c r="B152" s="34"/>
      <c r="C152" s="35"/>
      <c r="D152" s="35"/>
      <c r="E152" s="22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</row>
    <row r="153" spans="1:26" ht="15.75" customHeight="1">
      <c r="A153" s="22"/>
      <c r="B153" s="34"/>
      <c r="C153" s="35"/>
      <c r="D153" s="35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</row>
    <row r="154" spans="1:26" ht="15.75" customHeight="1">
      <c r="A154" s="22"/>
      <c r="B154" s="34"/>
      <c r="C154" s="35"/>
      <c r="D154" s="35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</row>
    <row r="155" spans="1:26" ht="15.75" customHeight="1">
      <c r="A155" s="22"/>
      <c r="B155" s="34"/>
      <c r="C155" s="35"/>
      <c r="D155" s="35"/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</row>
    <row r="156" spans="1:26" ht="15.75" customHeight="1">
      <c r="A156" s="22"/>
      <c r="B156" s="34"/>
      <c r="C156" s="35"/>
      <c r="D156" s="35"/>
      <c r="E156" s="22"/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</row>
    <row r="157" spans="1:26" ht="15.75" customHeight="1">
      <c r="A157" s="22"/>
      <c r="B157" s="34"/>
      <c r="C157" s="35"/>
      <c r="D157" s="35"/>
      <c r="E157" s="22"/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</row>
    <row r="158" spans="1:26" ht="15.75" customHeight="1">
      <c r="A158" s="22"/>
      <c r="B158" s="34"/>
      <c r="C158" s="35"/>
      <c r="D158" s="35"/>
      <c r="E158" s="22"/>
      <c r="F158" s="22"/>
      <c r="G158" s="22"/>
      <c r="H158" s="22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</row>
    <row r="159" spans="1:26" ht="15.75" customHeight="1">
      <c r="A159" s="22"/>
      <c r="B159" s="34"/>
      <c r="C159" s="35"/>
      <c r="D159" s="35"/>
      <c r="E159" s="22"/>
      <c r="F159" s="22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</row>
    <row r="160" spans="1:26" ht="15.75" customHeight="1">
      <c r="A160" s="22"/>
      <c r="B160" s="34"/>
      <c r="C160" s="35"/>
      <c r="D160" s="35"/>
      <c r="E160" s="22"/>
      <c r="F160" s="22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</row>
    <row r="161" spans="1:26" ht="15.75" customHeight="1">
      <c r="A161" s="22"/>
      <c r="B161" s="34"/>
      <c r="C161" s="35"/>
      <c r="D161" s="35"/>
      <c r="E161" s="22"/>
      <c r="F161" s="22"/>
      <c r="G161" s="22"/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  <c r="Y161" s="22"/>
      <c r="Z161" s="22"/>
    </row>
    <row r="162" spans="1:26" ht="15.75" customHeight="1">
      <c r="A162" s="22"/>
      <c r="B162" s="34"/>
      <c r="C162" s="35"/>
      <c r="D162" s="35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</row>
    <row r="163" spans="1:26" ht="15.75" customHeight="1">
      <c r="A163" s="22"/>
      <c r="B163" s="34"/>
      <c r="C163" s="35"/>
      <c r="D163" s="35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</row>
    <row r="164" spans="1:26" ht="15.75" customHeight="1">
      <c r="A164" s="22"/>
      <c r="B164" s="34"/>
      <c r="C164" s="35"/>
      <c r="D164" s="35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</row>
    <row r="165" spans="1:26" ht="15.75" customHeight="1">
      <c r="A165" s="22"/>
      <c r="B165" s="34"/>
      <c r="C165" s="35"/>
      <c r="D165" s="35"/>
      <c r="E165" s="22"/>
      <c r="F165" s="22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  <c r="Y165" s="22"/>
      <c r="Z165" s="22"/>
    </row>
    <row r="166" spans="1:26" ht="15.75" customHeight="1">
      <c r="A166" s="22"/>
      <c r="B166" s="34"/>
      <c r="C166" s="35"/>
      <c r="D166" s="35"/>
      <c r="E166" s="22"/>
      <c r="F166" s="22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</row>
    <row r="167" spans="1:26" ht="15.75" customHeight="1">
      <c r="A167" s="22"/>
      <c r="B167" s="34"/>
      <c r="C167" s="35"/>
      <c r="D167" s="35"/>
      <c r="E167" s="22"/>
      <c r="F167" s="22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</row>
    <row r="168" spans="1:26" ht="15.75" customHeight="1">
      <c r="A168" s="22"/>
      <c r="B168" s="34"/>
      <c r="C168" s="35"/>
      <c r="D168" s="35"/>
      <c r="E168" s="22"/>
      <c r="F168" s="22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</row>
    <row r="169" spans="1:26" ht="15.75" customHeight="1">
      <c r="A169" s="22"/>
      <c r="B169" s="34"/>
      <c r="C169" s="35"/>
      <c r="D169" s="35"/>
      <c r="E169" s="22"/>
      <c r="F169" s="22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  <c r="Y169" s="22"/>
      <c r="Z169" s="22"/>
    </row>
    <row r="170" spans="1:26" ht="15.75" customHeight="1">
      <c r="A170" s="22"/>
      <c r="B170" s="34"/>
      <c r="C170" s="35"/>
      <c r="D170" s="35"/>
      <c r="E170" s="22"/>
      <c r="F170" s="22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X170" s="22"/>
      <c r="Y170" s="22"/>
      <c r="Z170" s="22"/>
    </row>
    <row r="171" spans="1:26" ht="15.75" customHeight="1">
      <c r="A171" s="22"/>
      <c r="B171" s="34"/>
      <c r="C171" s="35"/>
      <c r="D171" s="35"/>
      <c r="E171" s="22"/>
      <c r="F171" s="22"/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  <c r="Y171" s="22"/>
      <c r="Z171" s="22"/>
    </row>
    <row r="172" spans="1:26" ht="15.75" customHeight="1">
      <c r="A172" s="22"/>
      <c r="B172" s="34"/>
      <c r="C172" s="35"/>
      <c r="D172" s="35"/>
      <c r="E172" s="22"/>
      <c r="F172" s="22"/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  <c r="Y172" s="22"/>
      <c r="Z172" s="22"/>
    </row>
    <row r="173" spans="1:26" ht="15.75" customHeight="1">
      <c r="A173" s="22"/>
      <c r="B173" s="34"/>
      <c r="C173" s="35"/>
      <c r="D173" s="35"/>
      <c r="E173" s="22"/>
      <c r="F173" s="22"/>
      <c r="G173" s="22"/>
      <c r="H173" s="22"/>
      <c r="I173" s="22"/>
      <c r="J173" s="22"/>
      <c r="K173" s="22"/>
      <c r="L173" s="22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  <c r="Y173" s="22"/>
      <c r="Z173" s="22"/>
    </row>
    <row r="174" spans="1:26" ht="15.75" customHeight="1">
      <c r="A174" s="22"/>
      <c r="B174" s="34"/>
      <c r="C174" s="35"/>
      <c r="D174" s="35"/>
      <c r="E174" s="22"/>
      <c r="F174" s="22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</row>
    <row r="175" spans="1:26" ht="15.75" customHeight="1">
      <c r="A175" s="22"/>
      <c r="B175" s="34"/>
      <c r="C175" s="35"/>
      <c r="D175" s="35"/>
      <c r="E175" s="22"/>
      <c r="F175" s="22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</row>
    <row r="176" spans="1:26" ht="15.75" customHeight="1">
      <c r="A176" s="22"/>
      <c r="B176" s="34"/>
      <c r="C176" s="35"/>
      <c r="D176" s="35"/>
      <c r="E176" s="22"/>
      <c r="F176" s="22"/>
      <c r="G176" s="22"/>
      <c r="H176" s="22"/>
      <c r="I176" s="22"/>
      <c r="J176" s="22"/>
      <c r="K176" s="22"/>
      <c r="L176" s="22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</row>
    <row r="177" spans="1:26" ht="15.75" customHeight="1">
      <c r="A177" s="22"/>
      <c r="B177" s="34"/>
      <c r="C177" s="35"/>
      <c r="D177" s="35"/>
      <c r="E177" s="22"/>
      <c r="F177" s="22"/>
      <c r="G177" s="22"/>
      <c r="H177" s="22"/>
      <c r="I177" s="22"/>
      <c r="J177" s="22"/>
      <c r="K177" s="22"/>
      <c r="L177" s="22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  <c r="X177" s="22"/>
      <c r="Y177" s="22"/>
      <c r="Z177" s="22"/>
    </row>
    <row r="178" spans="1:26" ht="15.75" customHeight="1">
      <c r="A178" s="22"/>
      <c r="B178" s="34"/>
      <c r="C178" s="35"/>
      <c r="D178" s="35"/>
      <c r="E178" s="22"/>
      <c r="F178" s="22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Y178" s="22"/>
      <c r="Z178" s="22"/>
    </row>
    <row r="179" spans="1:26" ht="15.75" customHeight="1">
      <c r="A179" s="22"/>
      <c r="B179" s="34"/>
      <c r="C179" s="35"/>
      <c r="D179" s="35"/>
      <c r="E179" s="22"/>
      <c r="F179" s="22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  <c r="Y179" s="22"/>
      <c r="Z179" s="22"/>
    </row>
    <row r="180" spans="1:26" ht="15.75" customHeight="1">
      <c r="A180" s="22"/>
      <c r="B180" s="34"/>
      <c r="C180" s="35"/>
      <c r="D180" s="35"/>
      <c r="E180" s="22"/>
      <c r="F180" s="22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  <c r="Y180" s="22"/>
      <c r="Z180" s="22"/>
    </row>
    <row r="181" spans="1:26" ht="15.75" customHeight="1">
      <c r="A181" s="22"/>
      <c r="B181" s="34"/>
      <c r="C181" s="35"/>
      <c r="D181" s="35"/>
      <c r="E181" s="22"/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  <c r="Y181" s="22"/>
      <c r="Z181" s="22"/>
    </row>
    <row r="182" spans="1:26" ht="15.75" customHeight="1">
      <c r="A182" s="22"/>
      <c r="B182" s="34"/>
      <c r="C182" s="35"/>
      <c r="D182" s="35"/>
      <c r="E182" s="22"/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</row>
    <row r="183" spans="1:26" ht="15.75" customHeight="1">
      <c r="A183" s="22"/>
      <c r="B183" s="34"/>
      <c r="C183" s="35"/>
      <c r="D183" s="35"/>
      <c r="E183" s="22"/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  <c r="Y183" s="22"/>
      <c r="Z183" s="22"/>
    </row>
    <row r="184" spans="1:26" ht="15.75" customHeight="1">
      <c r="A184" s="22"/>
      <c r="B184" s="34"/>
      <c r="C184" s="35"/>
      <c r="D184" s="35"/>
      <c r="E184" s="22"/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  <c r="Y184" s="22"/>
      <c r="Z184" s="22"/>
    </row>
    <row r="185" spans="1:26" ht="15.75" customHeight="1">
      <c r="A185" s="22"/>
      <c r="B185" s="34"/>
      <c r="C185" s="35"/>
      <c r="D185" s="35"/>
      <c r="E185" s="22"/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  <c r="Y185" s="22"/>
      <c r="Z185" s="22"/>
    </row>
    <row r="186" spans="1:26" ht="15.75" customHeight="1">
      <c r="A186" s="22"/>
      <c r="B186" s="34"/>
      <c r="C186" s="35"/>
      <c r="D186" s="35"/>
      <c r="E186" s="22"/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Y186" s="22"/>
      <c r="Z186" s="22"/>
    </row>
    <row r="187" spans="1:26" ht="15.75" customHeight="1">
      <c r="A187" s="22"/>
      <c r="B187" s="34"/>
      <c r="C187" s="35"/>
      <c r="D187" s="35"/>
      <c r="E187" s="22"/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  <c r="X187" s="22"/>
      <c r="Y187" s="22"/>
      <c r="Z187" s="22"/>
    </row>
    <row r="188" spans="1:26" ht="15.75" customHeight="1">
      <c r="A188" s="22"/>
      <c r="B188" s="34"/>
      <c r="C188" s="35"/>
      <c r="D188" s="35"/>
      <c r="E188" s="22"/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  <c r="Y188" s="22"/>
      <c r="Z188" s="22"/>
    </row>
    <row r="189" spans="1:26" ht="15.75" customHeight="1">
      <c r="A189" s="22"/>
      <c r="B189" s="34"/>
      <c r="C189" s="35"/>
      <c r="D189" s="35"/>
      <c r="E189" s="22"/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Y189" s="22"/>
      <c r="Z189" s="22"/>
    </row>
    <row r="190" spans="1:26" ht="15.75" customHeight="1">
      <c r="A190" s="22"/>
      <c r="B190" s="34"/>
      <c r="C190" s="35"/>
      <c r="D190" s="35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 s="22"/>
      <c r="X190" s="22"/>
      <c r="Y190" s="22"/>
      <c r="Z190" s="22"/>
    </row>
    <row r="191" spans="1:26" ht="15.75" customHeight="1">
      <c r="A191" s="22"/>
      <c r="B191" s="34"/>
      <c r="C191" s="35"/>
      <c r="D191" s="35"/>
      <c r="E191" s="22"/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  <c r="X191" s="22"/>
      <c r="Y191" s="22"/>
      <c r="Z191" s="22"/>
    </row>
    <row r="192" spans="1:26" ht="15.75" customHeight="1">
      <c r="A192" s="22"/>
      <c r="B192" s="34"/>
      <c r="C192" s="35"/>
      <c r="D192" s="35"/>
      <c r="E192" s="22"/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 s="22"/>
      <c r="X192" s="22"/>
      <c r="Y192" s="22"/>
      <c r="Z192" s="22"/>
    </row>
    <row r="193" spans="1:26" ht="15.75" customHeight="1">
      <c r="A193" s="22"/>
      <c r="B193" s="34"/>
      <c r="C193" s="35"/>
      <c r="D193" s="35"/>
      <c r="E193" s="22"/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 s="22"/>
      <c r="X193" s="22"/>
      <c r="Y193" s="22"/>
      <c r="Z193" s="22"/>
    </row>
    <row r="194" spans="1:26" ht="15.75" customHeight="1">
      <c r="A194" s="22"/>
      <c r="B194" s="34"/>
      <c r="C194" s="35"/>
      <c r="D194" s="35"/>
      <c r="E194" s="22"/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 s="22"/>
      <c r="X194" s="22"/>
      <c r="Y194" s="22"/>
      <c r="Z194" s="22"/>
    </row>
    <row r="195" spans="1:26" ht="15.75" customHeight="1">
      <c r="A195" s="22"/>
      <c r="B195" s="34"/>
      <c r="C195" s="35"/>
      <c r="D195" s="35"/>
      <c r="E195" s="22"/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  <c r="U195" s="22"/>
      <c r="V195" s="22"/>
      <c r="W195" s="22"/>
      <c r="X195" s="22"/>
      <c r="Y195" s="22"/>
      <c r="Z195" s="22"/>
    </row>
    <row r="196" spans="1:26" ht="15.75" customHeight="1">
      <c r="A196" s="22"/>
      <c r="B196" s="34"/>
      <c r="C196" s="35"/>
      <c r="D196" s="35"/>
      <c r="E196" s="22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</row>
    <row r="197" spans="1:26" ht="15.75" customHeight="1">
      <c r="A197" s="22"/>
      <c r="B197" s="34"/>
      <c r="C197" s="35"/>
      <c r="D197" s="35"/>
      <c r="E197" s="22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  <c r="X197" s="22"/>
      <c r="Y197" s="22"/>
      <c r="Z197" s="22"/>
    </row>
    <row r="198" spans="1:26" ht="15.75" customHeight="1">
      <c r="A198" s="22"/>
      <c r="B198" s="34"/>
      <c r="C198" s="35"/>
      <c r="D198" s="35"/>
      <c r="E198" s="22"/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22"/>
      <c r="V198" s="22"/>
      <c r="W198" s="22"/>
      <c r="X198" s="22"/>
      <c r="Y198" s="22"/>
      <c r="Z198" s="22"/>
    </row>
    <row r="199" spans="1:26" ht="15.75" customHeight="1">
      <c r="A199" s="22"/>
      <c r="B199" s="34"/>
      <c r="C199" s="35"/>
      <c r="D199" s="35"/>
      <c r="E199" s="22"/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22"/>
      <c r="S199" s="22"/>
      <c r="T199" s="22"/>
      <c r="U199" s="22"/>
      <c r="V199" s="22"/>
      <c r="W199" s="22"/>
      <c r="X199" s="22"/>
      <c r="Y199" s="22"/>
      <c r="Z199" s="22"/>
    </row>
    <row r="200" spans="1:26" ht="15.75" customHeight="1">
      <c r="A200" s="22"/>
      <c r="B200" s="34"/>
      <c r="C200" s="35"/>
      <c r="D200" s="35"/>
      <c r="E200" s="22"/>
      <c r="F200" s="2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22"/>
      <c r="S200" s="22"/>
      <c r="T200" s="22"/>
      <c r="U200" s="22"/>
      <c r="V200" s="22"/>
      <c r="W200" s="22"/>
      <c r="X200" s="22"/>
      <c r="Y200" s="22"/>
      <c r="Z200" s="22"/>
    </row>
    <row r="201" spans="1:26" ht="15.75" customHeight="1">
      <c r="A201" s="22"/>
      <c r="B201" s="34"/>
      <c r="C201" s="35"/>
      <c r="D201" s="35"/>
      <c r="E201" s="22"/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22"/>
      <c r="S201" s="22"/>
      <c r="T201" s="22"/>
      <c r="U201" s="22"/>
      <c r="V201" s="22"/>
      <c r="W201" s="22"/>
      <c r="X201" s="22"/>
      <c r="Y201" s="22"/>
      <c r="Z201" s="22"/>
    </row>
    <row r="202" spans="1:26" ht="15.75" customHeight="1">
      <c r="A202" s="22"/>
      <c r="B202" s="34"/>
      <c r="C202" s="35"/>
      <c r="D202" s="35"/>
      <c r="E202" s="22"/>
      <c r="F202" s="2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2"/>
      <c r="T202" s="22"/>
      <c r="U202" s="22"/>
      <c r="V202" s="22"/>
      <c r="W202" s="22"/>
      <c r="X202" s="22"/>
      <c r="Y202" s="22"/>
      <c r="Z202" s="22"/>
    </row>
    <row r="203" spans="1:26" ht="15.75" customHeight="1">
      <c r="A203" s="22"/>
      <c r="B203" s="34"/>
      <c r="C203" s="35"/>
      <c r="D203" s="35"/>
      <c r="E203" s="22"/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  <c r="X203" s="22"/>
      <c r="Y203" s="22"/>
      <c r="Z203" s="22"/>
    </row>
    <row r="204" spans="1:26" ht="15.75" customHeight="1">
      <c r="A204" s="22"/>
      <c r="B204" s="34"/>
      <c r="C204" s="35"/>
      <c r="D204" s="35"/>
      <c r="E204" s="22"/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/>
      <c r="T204" s="22"/>
      <c r="U204" s="22"/>
      <c r="V204" s="22"/>
      <c r="W204" s="22"/>
      <c r="X204" s="22"/>
      <c r="Y204" s="22"/>
      <c r="Z204" s="22"/>
    </row>
    <row r="205" spans="1:26" ht="15.75" customHeight="1">
      <c r="A205" s="22"/>
      <c r="B205" s="34"/>
      <c r="C205" s="35"/>
      <c r="D205" s="35"/>
      <c r="E205" s="22"/>
      <c r="F205" s="22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22"/>
      <c r="S205" s="22"/>
      <c r="T205" s="22"/>
      <c r="U205" s="22"/>
      <c r="V205" s="22"/>
      <c r="W205" s="22"/>
      <c r="X205" s="22"/>
      <c r="Y205" s="22"/>
      <c r="Z205" s="22"/>
    </row>
    <row r="206" spans="1:26" ht="15.75" customHeight="1">
      <c r="A206" s="22"/>
      <c r="B206" s="34"/>
      <c r="C206" s="35"/>
      <c r="D206" s="35"/>
      <c r="E206" s="22"/>
      <c r="F206" s="22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S206" s="22"/>
      <c r="T206" s="22"/>
      <c r="U206" s="22"/>
      <c r="V206" s="22"/>
      <c r="W206" s="22"/>
      <c r="X206" s="22"/>
      <c r="Y206" s="22"/>
      <c r="Z206" s="22"/>
    </row>
    <row r="207" spans="1:26" ht="15.75" customHeight="1">
      <c r="A207" s="22"/>
      <c r="B207" s="34"/>
      <c r="C207" s="35"/>
      <c r="D207" s="35"/>
      <c r="E207" s="22"/>
      <c r="F207" s="22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  <c r="R207" s="22"/>
      <c r="S207" s="22"/>
      <c r="T207" s="22"/>
      <c r="U207" s="22"/>
      <c r="V207" s="22"/>
      <c r="W207" s="22"/>
      <c r="X207" s="22"/>
      <c r="Y207" s="22"/>
      <c r="Z207" s="22"/>
    </row>
    <row r="208" spans="1:26" ht="15.75" customHeight="1">
      <c r="A208" s="22"/>
      <c r="B208" s="34"/>
      <c r="C208" s="35"/>
      <c r="D208" s="35"/>
      <c r="E208" s="22"/>
      <c r="F208" s="22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2"/>
      <c r="U208" s="22"/>
      <c r="V208" s="22"/>
      <c r="W208" s="22"/>
      <c r="X208" s="22"/>
      <c r="Y208" s="22"/>
      <c r="Z208" s="22"/>
    </row>
    <row r="209" spans="1:26" ht="15.75" customHeight="1">
      <c r="A209" s="22"/>
      <c r="B209" s="34"/>
      <c r="C209" s="35"/>
      <c r="D209" s="35"/>
      <c r="E209" s="22"/>
      <c r="F209" s="22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/>
      <c r="T209" s="22"/>
      <c r="U209" s="22"/>
      <c r="V209" s="22"/>
      <c r="W209" s="22"/>
      <c r="X209" s="22"/>
      <c r="Y209" s="22"/>
      <c r="Z209" s="22"/>
    </row>
    <row r="210" spans="1:26" ht="15.75" customHeight="1">
      <c r="A210" s="22"/>
      <c r="B210" s="34"/>
      <c r="C210" s="35"/>
      <c r="D210" s="35"/>
      <c r="E210" s="22"/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  <c r="X210" s="22"/>
      <c r="Y210" s="22"/>
      <c r="Z210" s="22"/>
    </row>
    <row r="211" spans="1:26" ht="15.75" customHeight="1">
      <c r="A211" s="22"/>
      <c r="B211" s="34"/>
      <c r="C211" s="35"/>
      <c r="D211" s="35"/>
      <c r="E211" s="22"/>
      <c r="F211" s="22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  <c r="U211" s="22"/>
      <c r="V211" s="22"/>
      <c r="W211" s="22"/>
      <c r="X211" s="22"/>
      <c r="Y211" s="22"/>
      <c r="Z211" s="22"/>
    </row>
    <row r="212" spans="1:26" ht="15.75" customHeight="1">
      <c r="A212" s="22"/>
      <c r="B212" s="34"/>
      <c r="C212" s="35"/>
      <c r="D212" s="35"/>
      <c r="E212" s="22"/>
      <c r="F212" s="2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/>
      <c r="T212" s="22"/>
      <c r="U212" s="22"/>
      <c r="V212" s="22"/>
      <c r="W212" s="22"/>
      <c r="X212" s="22"/>
      <c r="Y212" s="22"/>
      <c r="Z212" s="22"/>
    </row>
    <row r="213" spans="1:26" ht="15.75" customHeight="1">
      <c r="A213" s="22"/>
      <c r="B213" s="34"/>
      <c r="C213" s="35"/>
      <c r="D213" s="35"/>
      <c r="E213" s="22"/>
      <c r="F213" s="22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S213" s="22"/>
      <c r="T213" s="22"/>
      <c r="U213" s="22"/>
      <c r="V213" s="22"/>
      <c r="W213" s="22"/>
      <c r="X213" s="22"/>
      <c r="Y213" s="22"/>
      <c r="Z213" s="22"/>
    </row>
    <row r="214" spans="1:26" ht="15.75" customHeight="1">
      <c r="A214" s="22"/>
      <c r="B214" s="34"/>
      <c r="C214" s="35"/>
      <c r="D214" s="35"/>
      <c r="E214" s="22"/>
      <c r="F214" s="22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22"/>
      <c r="S214" s="22"/>
      <c r="T214" s="22"/>
      <c r="U214" s="22"/>
      <c r="V214" s="22"/>
      <c r="W214" s="22"/>
      <c r="X214" s="22"/>
      <c r="Y214" s="22"/>
      <c r="Z214" s="22"/>
    </row>
    <row r="215" spans="1:26" ht="15.75" customHeight="1">
      <c r="A215" s="22"/>
      <c r="B215" s="34"/>
      <c r="C215" s="35"/>
      <c r="D215" s="35"/>
      <c r="E215" s="22"/>
      <c r="F215" s="2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/>
      <c r="T215" s="22"/>
      <c r="U215" s="22"/>
      <c r="V215" s="22"/>
      <c r="W215" s="22"/>
      <c r="X215" s="22"/>
      <c r="Y215" s="22"/>
      <c r="Z215" s="22"/>
    </row>
    <row r="216" spans="1:26" ht="15.75" customHeight="1">
      <c r="A216" s="22"/>
      <c r="B216" s="34"/>
      <c r="C216" s="35"/>
      <c r="D216" s="35"/>
      <c r="E216" s="22"/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  <c r="U216" s="22"/>
      <c r="V216" s="22"/>
      <c r="W216" s="22"/>
      <c r="X216" s="22"/>
      <c r="Y216" s="22"/>
      <c r="Z216" s="22"/>
    </row>
    <row r="217" spans="1:26" ht="15.75" customHeight="1">
      <c r="A217" s="22"/>
      <c r="B217" s="34"/>
      <c r="C217" s="35"/>
      <c r="D217" s="35"/>
      <c r="E217" s="22"/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  <c r="Y217" s="22"/>
      <c r="Z217" s="22"/>
    </row>
    <row r="218" spans="1:26" ht="15.75" customHeight="1">
      <c r="A218" s="22"/>
      <c r="B218" s="34"/>
      <c r="C218" s="35"/>
      <c r="D218" s="35"/>
      <c r="E218" s="22"/>
      <c r="F218" s="22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S218" s="22"/>
      <c r="T218" s="22"/>
      <c r="U218" s="22"/>
      <c r="V218" s="22"/>
      <c r="W218" s="22"/>
      <c r="X218" s="22"/>
      <c r="Y218" s="22"/>
      <c r="Z218" s="22"/>
    </row>
    <row r="219" spans="1:26" ht="15.75" customHeight="1">
      <c r="A219" s="22"/>
      <c r="B219" s="34"/>
      <c r="C219" s="35"/>
      <c r="D219" s="35"/>
      <c r="E219" s="22"/>
      <c r="F219" s="22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  <c r="Y219" s="22"/>
      <c r="Z219" s="22"/>
    </row>
    <row r="220" spans="1:26" ht="15.75" customHeight="1">
      <c r="A220" s="22"/>
      <c r="B220" s="34"/>
      <c r="C220" s="35"/>
      <c r="D220" s="35"/>
      <c r="E220" s="22"/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  <c r="U220" s="22"/>
      <c r="V220" s="22"/>
      <c r="W220" s="22"/>
      <c r="X220" s="22"/>
      <c r="Y220" s="22"/>
      <c r="Z220" s="22"/>
    </row>
    <row r="221" spans="1:26" ht="15.75" customHeight="1">
      <c r="A221" s="22"/>
      <c r="B221" s="34"/>
      <c r="C221" s="35"/>
      <c r="D221" s="35"/>
      <c r="E221" s="22"/>
      <c r="F221" s="2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/>
      <c r="T221" s="22"/>
      <c r="U221" s="22"/>
      <c r="V221" s="22"/>
      <c r="W221" s="22"/>
      <c r="X221" s="22"/>
      <c r="Y221" s="22"/>
      <c r="Z221" s="22"/>
    </row>
    <row r="222" spans="1:26" ht="15.75" customHeight="1">
      <c r="A222" s="22"/>
      <c r="B222" s="34"/>
      <c r="C222" s="35"/>
      <c r="D222" s="35"/>
      <c r="E222" s="22"/>
      <c r="F222" s="22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/>
      <c r="T222" s="22"/>
      <c r="U222" s="22"/>
      <c r="V222" s="22"/>
      <c r="W222" s="22"/>
      <c r="X222" s="22"/>
      <c r="Y222" s="22"/>
      <c r="Z222" s="22"/>
    </row>
    <row r="223" spans="1:26" ht="15.75" customHeight="1">
      <c r="A223" s="22"/>
      <c r="B223" s="34"/>
      <c r="C223" s="35"/>
      <c r="D223" s="35"/>
      <c r="E223" s="22"/>
      <c r="F223" s="22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22"/>
      <c r="S223" s="22"/>
      <c r="T223" s="22"/>
      <c r="U223" s="22"/>
      <c r="V223" s="22"/>
      <c r="W223" s="22"/>
      <c r="X223" s="22"/>
      <c r="Y223" s="22"/>
      <c r="Z223" s="22"/>
    </row>
    <row r="224" spans="1:26" ht="15.75" customHeight="1">
      <c r="A224" s="22"/>
      <c r="B224" s="34"/>
      <c r="C224" s="35"/>
      <c r="D224" s="35"/>
      <c r="E224" s="22"/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  <c r="Y224" s="22"/>
      <c r="Z224" s="22"/>
    </row>
    <row r="225" spans="1:26" ht="15.75" customHeight="1">
      <c r="A225" s="22"/>
      <c r="B225" s="34"/>
      <c r="C225" s="35"/>
      <c r="D225" s="35"/>
      <c r="E225" s="22"/>
      <c r="F225" s="2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  <c r="U225" s="22"/>
      <c r="V225" s="22"/>
      <c r="W225" s="22"/>
      <c r="X225" s="22"/>
      <c r="Y225" s="22"/>
      <c r="Z225" s="22"/>
    </row>
    <row r="226" spans="1:26" ht="15.75" customHeight="1">
      <c r="A226" s="22"/>
      <c r="B226" s="34"/>
      <c r="C226" s="35"/>
      <c r="D226" s="35"/>
      <c r="E226" s="22"/>
      <c r="F226" s="22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S226" s="22"/>
      <c r="T226" s="22"/>
      <c r="U226" s="22"/>
      <c r="V226" s="22"/>
      <c r="W226" s="22"/>
      <c r="X226" s="22"/>
      <c r="Y226" s="22"/>
      <c r="Z226" s="22"/>
    </row>
    <row r="227" spans="1:26" ht="15.75" customHeight="1">
      <c r="A227" s="22"/>
      <c r="B227" s="34"/>
      <c r="C227" s="35"/>
      <c r="D227" s="35"/>
      <c r="E227" s="22"/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2"/>
      <c r="T227" s="22"/>
      <c r="U227" s="22"/>
      <c r="V227" s="22"/>
      <c r="W227" s="22"/>
      <c r="X227" s="22"/>
      <c r="Y227" s="22"/>
      <c r="Z227" s="22"/>
    </row>
    <row r="228" spans="1:26" ht="15.75" customHeight="1">
      <c r="A228" s="22"/>
      <c r="B228" s="34"/>
      <c r="C228" s="35"/>
      <c r="D228" s="35"/>
      <c r="E228" s="22"/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2"/>
      <c r="T228" s="22"/>
      <c r="U228" s="22"/>
      <c r="V228" s="22"/>
      <c r="W228" s="22"/>
      <c r="X228" s="22"/>
      <c r="Y228" s="22"/>
      <c r="Z228" s="22"/>
    </row>
    <row r="229" spans="1:26" ht="15.75" customHeight="1">
      <c r="A229" s="22"/>
      <c r="B229" s="34"/>
      <c r="C229" s="35"/>
      <c r="D229" s="35"/>
      <c r="E229" s="22"/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2"/>
      <c r="T229" s="22"/>
      <c r="U229" s="22"/>
      <c r="V229" s="22"/>
      <c r="W229" s="22"/>
      <c r="X229" s="22"/>
      <c r="Y229" s="22"/>
      <c r="Z229" s="22"/>
    </row>
    <row r="230" spans="1:26" ht="15.75" customHeight="1">
      <c r="A230" s="22"/>
      <c r="B230" s="34"/>
      <c r="C230" s="35"/>
      <c r="D230" s="35"/>
      <c r="E230" s="22"/>
      <c r="F230" s="2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2"/>
      <c r="T230" s="22"/>
      <c r="U230" s="22"/>
      <c r="V230" s="22"/>
      <c r="W230" s="22"/>
      <c r="X230" s="22"/>
      <c r="Y230" s="22"/>
      <c r="Z230" s="22"/>
    </row>
    <row r="231" spans="1:26" ht="15.75" customHeight="1">
      <c r="A231" s="22"/>
      <c r="B231" s="34"/>
      <c r="C231" s="35"/>
      <c r="D231" s="35"/>
      <c r="E231" s="22"/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  <c r="V231" s="22"/>
      <c r="W231" s="22"/>
      <c r="X231" s="22"/>
      <c r="Y231" s="22"/>
      <c r="Z231" s="22"/>
    </row>
    <row r="232" spans="1:26" ht="15.75" customHeight="1">
      <c r="A232" s="22"/>
      <c r="B232" s="34"/>
      <c r="C232" s="35"/>
      <c r="D232" s="35"/>
      <c r="E232" s="22"/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2"/>
      <c r="T232" s="22"/>
      <c r="U232" s="22"/>
      <c r="V232" s="22"/>
      <c r="W232" s="22"/>
      <c r="X232" s="22"/>
      <c r="Y232" s="22"/>
      <c r="Z232" s="22"/>
    </row>
    <row r="233" spans="1:26" ht="15.75" customHeight="1">
      <c r="A233" s="22"/>
      <c r="B233" s="34"/>
      <c r="C233" s="35"/>
      <c r="D233" s="35"/>
      <c r="E233" s="22"/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2"/>
      <c r="T233" s="22"/>
      <c r="U233" s="22"/>
      <c r="V233" s="22"/>
      <c r="W233" s="22"/>
      <c r="X233" s="22"/>
      <c r="Y233" s="22"/>
      <c r="Z233" s="22"/>
    </row>
    <row r="234" spans="1:26" ht="15.75" customHeight="1">
      <c r="A234" s="22"/>
      <c r="B234" s="34"/>
      <c r="C234" s="35"/>
      <c r="D234" s="35"/>
      <c r="E234" s="22"/>
      <c r="F234" s="2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2"/>
      <c r="T234" s="22"/>
      <c r="U234" s="22"/>
      <c r="V234" s="22"/>
      <c r="W234" s="22"/>
      <c r="X234" s="22"/>
      <c r="Y234" s="22"/>
      <c r="Z234" s="22"/>
    </row>
    <row r="235" spans="1:26" ht="15.75" customHeight="1">
      <c r="A235" s="22"/>
      <c r="B235" s="34"/>
      <c r="C235" s="35"/>
      <c r="D235" s="35"/>
      <c r="E235" s="22"/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2"/>
      <c r="T235" s="22"/>
      <c r="U235" s="22"/>
      <c r="V235" s="22"/>
      <c r="W235" s="22"/>
      <c r="X235" s="22"/>
      <c r="Y235" s="22"/>
      <c r="Z235" s="22"/>
    </row>
    <row r="236" spans="1:26" ht="15.75" customHeight="1">
      <c r="A236" s="22"/>
      <c r="B236" s="34"/>
      <c r="C236" s="35"/>
      <c r="D236" s="35"/>
      <c r="E236" s="22"/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  <c r="U236" s="22"/>
      <c r="V236" s="22"/>
      <c r="W236" s="22"/>
      <c r="X236" s="22"/>
      <c r="Y236" s="22"/>
      <c r="Z236" s="22"/>
    </row>
    <row r="237" spans="1:26" ht="15.75" customHeight="1">
      <c r="A237" s="22"/>
      <c r="B237" s="34"/>
      <c r="C237" s="35"/>
      <c r="D237" s="35"/>
      <c r="E237" s="22"/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2"/>
      <c r="T237" s="22"/>
      <c r="U237" s="22"/>
      <c r="V237" s="22"/>
      <c r="W237" s="22"/>
      <c r="X237" s="22"/>
      <c r="Y237" s="22"/>
      <c r="Z237" s="22"/>
    </row>
    <row r="238" spans="1:26" ht="15.75" customHeight="1">
      <c r="A238" s="22"/>
      <c r="B238" s="34"/>
      <c r="C238" s="35"/>
      <c r="D238" s="35"/>
      <c r="E238" s="22"/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/>
      <c r="T238" s="22"/>
      <c r="U238" s="22"/>
      <c r="V238" s="22"/>
      <c r="W238" s="22"/>
      <c r="X238" s="22"/>
      <c r="Y238" s="22"/>
      <c r="Z238" s="22"/>
    </row>
    <row r="239" spans="1:26" ht="15.75" customHeight="1">
      <c r="A239" s="22"/>
      <c r="B239" s="34"/>
      <c r="C239" s="35"/>
      <c r="D239" s="35"/>
      <c r="E239" s="22"/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2"/>
      <c r="U239" s="22"/>
      <c r="V239" s="22"/>
      <c r="W239" s="22"/>
      <c r="X239" s="22"/>
      <c r="Y239" s="22"/>
      <c r="Z239" s="22"/>
    </row>
    <row r="240" spans="1:26" ht="15.75" customHeight="1">
      <c r="A240" s="22"/>
      <c r="B240" s="34"/>
      <c r="C240" s="35"/>
      <c r="D240" s="35"/>
      <c r="E240" s="22"/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/>
      <c r="T240" s="22"/>
      <c r="U240" s="22"/>
      <c r="V240" s="22"/>
      <c r="W240" s="22"/>
      <c r="X240" s="22"/>
      <c r="Y240" s="22"/>
      <c r="Z240" s="22"/>
    </row>
    <row r="241" spans="1:26" ht="15.75" customHeight="1">
      <c r="A241" s="22"/>
      <c r="B241" s="34"/>
      <c r="C241" s="35"/>
      <c r="D241" s="35"/>
      <c r="E241" s="22"/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/>
      <c r="T241" s="22"/>
      <c r="U241" s="22"/>
      <c r="V241" s="22"/>
      <c r="W241" s="22"/>
      <c r="X241" s="22"/>
      <c r="Y241" s="22"/>
      <c r="Z241" s="22"/>
    </row>
    <row r="242" spans="1:26" ht="15.75" customHeight="1">
      <c r="A242" s="22"/>
      <c r="B242" s="34"/>
      <c r="C242" s="35"/>
      <c r="D242" s="35"/>
      <c r="E242" s="22"/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2"/>
      <c r="T242" s="22"/>
      <c r="U242" s="22"/>
      <c r="V242" s="22"/>
      <c r="W242" s="22"/>
      <c r="X242" s="22"/>
      <c r="Y242" s="22"/>
      <c r="Z242" s="22"/>
    </row>
    <row r="243" spans="1:26" ht="15.75" customHeight="1">
      <c r="A243" s="22"/>
      <c r="B243" s="34"/>
      <c r="C243" s="35"/>
      <c r="D243" s="35"/>
      <c r="E243" s="22"/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/>
      <c r="T243" s="22"/>
      <c r="U243" s="22"/>
      <c r="V243" s="22"/>
      <c r="W243" s="22"/>
      <c r="X243" s="22"/>
      <c r="Y243" s="22"/>
      <c r="Z243" s="22"/>
    </row>
    <row r="244" spans="1:26" ht="15.75" customHeight="1">
      <c r="A244" s="22"/>
      <c r="B244" s="34"/>
      <c r="C244" s="35"/>
      <c r="D244" s="35"/>
      <c r="E244" s="22"/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2"/>
      <c r="T244" s="22"/>
      <c r="U244" s="22"/>
      <c r="V244" s="22"/>
      <c r="W244" s="22"/>
      <c r="X244" s="22"/>
      <c r="Y244" s="22"/>
      <c r="Z244" s="22"/>
    </row>
    <row r="245" spans="1:26" ht="15.75" customHeight="1">
      <c r="A245" s="22"/>
      <c r="B245" s="34"/>
      <c r="C245" s="35"/>
      <c r="D245" s="35"/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  <c r="T245" s="22"/>
      <c r="U245" s="22"/>
      <c r="V245" s="22"/>
      <c r="W245" s="22"/>
      <c r="X245" s="22"/>
      <c r="Y245" s="22"/>
      <c r="Z245" s="22"/>
    </row>
    <row r="246" spans="1:26" ht="15.75" customHeight="1">
      <c r="A246" s="22"/>
      <c r="B246" s="34"/>
      <c r="C246" s="35"/>
      <c r="D246" s="35"/>
      <c r="E246" s="22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2"/>
      <c r="U246" s="22"/>
      <c r="V246" s="22"/>
      <c r="W246" s="22"/>
      <c r="X246" s="22"/>
      <c r="Y246" s="22"/>
      <c r="Z246" s="22"/>
    </row>
    <row r="247" spans="1:26" ht="15.75" customHeight="1">
      <c r="A247" s="22"/>
      <c r="B247" s="34"/>
      <c r="C247" s="35"/>
      <c r="D247" s="35"/>
      <c r="E247" s="22"/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2"/>
      <c r="T247" s="22"/>
      <c r="U247" s="22"/>
      <c r="V247" s="22"/>
      <c r="W247" s="22"/>
      <c r="X247" s="22"/>
      <c r="Y247" s="22"/>
      <c r="Z247" s="22"/>
    </row>
    <row r="248" spans="1:26" ht="15.75" customHeight="1">
      <c r="A248" s="22"/>
      <c r="B248" s="34"/>
      <c r="C248" s="35"/>
      <c r="D248" s="35"/>
      <c r="E248" s="22"/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2"/>
      <c r="T248" s="22"/>
      <c r="U248" s="22"/>
      <c r="V248" s="22"/>
      <c r="W248" s="22"/>
      <c r="X248" s="22"/>
      <c r="Y248" s="22"/>
      <c r="Z248" s="22"/>
    </row>
    <row r="249" spans="1:26" ht="15.75" customHeight="1">
      <c r="A249" s="22"/>
      <c r="B249" s="34"/>
      <c r="C249" s="35"/>
      <c r="D249" s="35"/>
      <c r="E249" s="22"/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2"/>
      <c r="T249" s="22"/>
      <c r="U249" s="22"/>
      <c r="V249" s="22"/>
      <c r="W249" s="22"/>
      <c r="X249" s="22"/>
      <c r="Y249" s="22"/>
      <c r="Z249" s="22"/>
    </row>
    <row r="250" spans="1:26" ht="15.75" customHeight="1">
      <c r="A250" s="22"/>
      <c r="B250" s="34"/>
      <c r="C250" s="35"/>
      <c r="D250" s="35"/>
      <c r="E250" s="22"/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2"/>
      <c r="T250" s="22"/>
      <c r="U250" s="22"/>
      <c r="V250" s="22"/>
      <c r="W250" s="22"/>
      <c r="X250" s="22"/>
      <c r="Y250" s="22"/>
      <c r="Z250" s="22"/>
    </row>
    <row r="251" spans="1:26" ht="15.75" customHeight="1">
      <c r="A251" s="22"/>
      <c r="B251" s="34"/>
      <c r="C251" s="35"/>
      <c r="D251" s="35"/>
      <c r="E251" s="22"/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2"/>
      <c r="T251" s="22"/>
      <c r="U251" s="22"/>
      <c r="V251" s="22"/>
      <c r="W251" s="22"/>
      <c r="X251" s="22"/>
      <c r="Y251" s="22"/>
      <c r="Z251" s="22"/>
    </row>
    <row r="252" spans="1:26" ht="15.75" customHeight="1">
      <c r="A252" s="22"/>
      <c r="B252" s="34"/>
      <c r="C252" s="35"/>
      <c r="D252" s="35"/>
      <c r="E252" s="22"/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2"/>
      <c r="T252" s="22"/>
      <c r="U252" s="22"/>
      <c r="V252" s="22"/>
      <c r="W252" s="22"/>
      <c r="X252" s="22"/>
      <c r="Y252" s="22"/>
      <c r="Z252" s="22"/>
    </row>
    <row r="253" spans="1:26" ht="15.75" customHeight="1">
      <c r="A253" s="22"/>
      <c r="B253" s="34"/>
      <c r="C253" s="35"/>
      <c r="D253" s="35"/>
      <c r="E253" s="22"/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2"/>
      <c r="T253" s="22"/>
      <c r="U253" s="22"/>
      <c r="V253" s="22"/>
      <c r="W253" s="22"/>
      <c r="X253" s="22"/>
      <c r="Y253" s="22"/>
      <c r="Z253" s="22"/>
    </row>
    <row r="254" spans="1:26" ht="15.75" customHeight="1">
      <c r="A254" s="22"/>
      <c r="B254" s="34"/>
      <c r="C254" s="35"/>
      <c r="D254" s="35"/>
      <c r="E254" s="22"/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2"/>
      <c r="U254" s="22"/>
      <c r="V254" s="22"/>
      <c r="W254" s="22"/>
      <c r="X254" s="22"/>
      <c r="Y254" s="22"/>
      <c r="Z254" s="22"/>
    </row>
    <row r="255" spans="1:26" ht="15.75" customHeight="1">
      <c r="A255" s="22"/>
      <c r="B255" s="34"/>
      <c r="C255" s="35"/>
      <c r="D255" s="35"/>
      <c r="E255" s="22"/>
      <c r="F255" s="22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2"/>
      <c r="T255" s="22"/>
      <c r="U255" s="22"/>
      <c r="V255" s="22"/>
      <c r="W255" s="22"/>
      <c r="X255" s="22"/>
      <c r="Y255" s="22"/>
      <c r="Z255" s="22"/>
    </row>
    <row r="256" spans="1:26" ht="15.75" customHeight="1">
      <c r="A256" s="22"/>
      <c r="B256" s="34"/>
      <c r="C256" s="35"/>
      <c r="D256" s="35"/>
      <c r="E256" s="22"/>
      <c r="F256" s="2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2"/>
      <c r="T256" s="22"/>
      <c r="U256" s="22"/>
      <c r="V256" s="22"/>
      <c r="W256" s="22"/>
      <c r="X256" s="22"/>
      <c r="Y256" s="22"/>
      <c r="Z256" s="22"/>
    </row>
    <row r="257" spans="1:26" ht="15.75" customHeight="1">
      <c r="A257" s="22"/>
      <c r="B257" s="34"/>
      <c r="C257" s="35"/>
      <c r="D257" s="35"/>
      <c r="E257" s="22"/>
      <c r="F257" s="2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2"/>
      <c r="T257" s="22"/>
      <c r="U257" s="22"/>
      <c r="V257" s="22"/>
      <c r="W257" s="22"/>
      <c r="X257" s="22"/>
      <c r="Y257" s="22"/>
      <c r="Z257" s="22"/>
    </row>
    <row r="258" spans="1:26" ht="15.75" customHeight="1">
      <c r="A258" s="22"/>
      <c r="B258" s="34"/>
      <c r="C258" s="35"/>
      <c r="D258" s="35"/>
      <c r="E258" s="22"/>
      <c r="F258" s="22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2"/>
      <c r="T258" s="22"/>
      <c r="U258" s="22"/>
      <c r="V258" s="22"/>
      <c r="W258" s="22"/>
      <c r="X258" s="22"/>
      <c r="Y258" s="22"/>
      <c r="Z258" s="22"/>
    </row>
    <row r="259" spans="1:26" ht="15.75" customHeight="1">
      <c r="A259" s="22"/>
      <c r="B259" s="34"/>
      <c r="C259" s="35"/>
      <c r="D259" s="35"/>
      <c r="E259" s="22"/>
      <c r="F259" s="22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2"/>
      <c r="T259" s="22"/>
      <c r="U259" s="22"/>
      <c r="V259" s="22"/>
      <c r="W259" s="22"/>
      <c r="X259" s="22"/>
      <c r="Y259" s="22"/>
      <c r="Z259" s="22"/>
    </row>
    <row r="260" spans="1:26" ht="15.75" customHeight="1">
      <c r="A260" s="22"/>
      <c r="B260" s="34"/>
      <c r="C260" s="35"/>
      <c r="D260" s="35"/>
      <c r="E260" s="22"/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S260" s="22"/>
      <c r="T260" s="22"/>
      <c r="U260" s="22"/>
      <c r="V260" s="22"/>
      <c r="W260" s="22"/>
      <c r="X260" s="22"/>
      <c r="Y260" s="22"/>
      <c r="Z260" s="22"/>
    </row>
    <row r="261" spans="1:26" ht="15.75" customHeight="1">
      <c r="A261" s="22"/>
      <c r="B261" s="34"/>
      <c r="C261" s="35"/>
      <c r="D261" s="35"/>
      <c r="E261" s="22"/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2"/>
      <c r="T261" s="22"/>
      <c r="U261" s="22"/>
      <c r="V261" s="22"/>
      <c r="W261" s="22"/>
      <c r="X261" s="22"/>
      <c r="Y261" s="22"/>
      <c r="Z261" s="22"/>
    </row>
    <row r="262" spans="1:26" ht="15.75" customHeight="1">
      <c r="A262" s="22"/>
      <c r="B262" s="34"/>
      <c r="C262" s="35"/>
      <c r="D262" s="35"/>
      <c r="E262" s="22"/>
      <c r="F262" s="2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S262" s="22"/>
      <c r="T262" s="22"/>
      <c r="U262" s="22"/>
      <c r="V262" s="22"/>
      <c r="W262" s="22"/>
      <c r="X262" s="22"/>
      <c r="Y262" s="22"/>
      <c r="Z262" s="22"/>
    </row>
    <row r="263" spans="1:26" ht="15.75" customHeight="1">
      <c r="A263" s="22"/>
      <c r="B263" s="34"/>
      <c r="C263" s="35"/>
      <c r="D263" s="35"/>
      <c r="E263" s="22"/>
      <c r="F263" s="22"/>
      <c r="G263" s="22"/>
      <c r="H263" s="22"/>
      <c r="I263" s="22"/>
      <c r="J263" s="22"/>
      <c r="K263" s="22"/>
      <c r="L263" s="22"/>
      <c r="M263" s="22"/>
      <c r="N263" s="22"/>
      <c r="O263" s="22"/>
      <c r="P263" s="22"/>
      <c r="Q263" s="22"/>
      <c r="R263" s="22"/>
      <c r="S263" s="22"/>
      <c r="T263" s="22"/>
      <c r="U263" s="22"/>
      <c r="V263" s="22"/>
      <c r="W263" s="22"/>
      <c r="X263" s="22"/>
      <c r="Y263" s="22"/>
      <c r="Z263" s="22"/>
    </row>
    <row r="264" spans="1:26" ht="15.75" customHeight="1">
      <c r="A264" s="22"/>
      <c r="B264" s="34"/>
      <c r="C264" s="35"/>
      <c r="D264" s="35"/>
      <c r="E264" s="22"/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/>
      <c r="T264" s="22"/>
      <c r="U264" s="22"/>
      <c r="V264" s="22"/>
      <c r="W264" s="22"/>
      <c r="X264" s="22"/>
      <c r="Y264" s="22"/>
      <c r="Z264" s="22"/>
    </row>
    <row r="265" spans="1:26" ht="15.75" customHeight="1">
      <c r="A265" s="22"/>
      <c r="B265" s="34"/>
      <c r="C265" s="35"/>
      <c r="D265" s="35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  <c r="V265" s="22"/>
      <c r="W265" s="22"/>
      <c r="X265" s="22"/>
      <c r="Y265" s="22"/>
      <c r="Z265" s="22"/>
    </row>
    <row r="266" spans="1:26" ht="15.75" customHeight="1">
      <c r="A266" s="22"/>
      <c r="B266" s="34"/>
      <c r="C266" s="35"/>
      <c r="D266" s="35"/>
      <c r="E266" s="22"/>
      <c r="F266" s="22"/>
      <c r="G266" s="22"/>
      <c r="H266" s="22"/>
      <c r="I266" s="22"/>
      <c r="J266" s="22"/>
      <c r="K266" s="22"/>
      <c r="L266" s="22"/>
      <c r="M266" s="22"/>
      <c r="N266" s="22"/>
      <c r="O266" s="22"/>
      <c r="P266" s="22"/>
      <c r="Q266" s="22"/>
      <c r="R266" s="22"/>
      <c r="S266" s="22"/>
      <c r="T266" s="22"/>
      <c r="U266" s="22"/>
      <c r="V266" s="22"/>
      <c r="W266" s="22"/>
      <c r="X266" s="22"/>
      <c r="Y266" s="22"/>
      <c r="Z266" s="22"/>
    </row>
    <row r="267" spans="1:26" ht="15.75" customHeight="1">
      <c r="A267" s="22"/>
      <c r="B267" s="34"/>
      <c r="C267" s="35"/>
      <c r="D267" s="35"/>
      <c r="E267" s="22"/>
      <c r="F267" s="22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2"/>
      <c r="R267" s="22"/>
      <c r="S267" s="22"/>
      <c r="T267" s="22"/>
      <c r="U267" s="22"/>
      <c r="V267" s="22"/>
      <c r="W267" s="22"/>
      <c r="X267" s="22"/>
      <c r="Y267" s="22"/>
      <c r="Z267" s="22"/>
    </row>
    <row r="268" spans="1:26" ht="15.75" customHeight="1">
      <c r="A268" s="22"/>
      <c r="B268" s="34"/>
      <c r="C268" s="35"/>
      <c r="D268" s="35"/>
      <c r="E268" s="22"/>
      <c r="F268" s="22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  <c r="R268" s="22"/>
      <c r="S268" s="22"/>
      <c r="T268" s="22"/>
      <c r="U268" s="22"/>
      <c r="V268" s="22"/>
      <c r="W268" s="22"/>
      <c r="X268" s="22"/>
      <c r="Y268" s="22"/>
      <c r="Z268" s="22"/>
    </row>
    <row r="269" spans="1:26" ht="15.75" customHeight="1">
      <c r="A269" s="22"/>
      <c r="B269" s="34"/>
      <c r="C269" s="35"/>
      <c r="D269" s="35"/>
      <c r="E269" s="22"/>
      <c r="F269" s="22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  <c r="R269" s="22"/>
      <c r="S269" s="22"/>
      <c r="T269" s="22"/>
      <c r="U269" s="22"/>
      <c r="V269" s="22"/>
      <c r="W269" s="22"/>
      <c r="X269" s="22"/>
      <c r="Y269" s="22"/>
      <c r="Z269" s="22"/>
    </row>
    <row r="270" spans="1:26" ht="15.75" customHeight="1">
      <c r="A270" s="22"/>
      <c r="B270" s="34"/>
      <c r="C270" s="35"/>
      <c r="D270" s="35"/>
      <c r="E270" s="22"/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  <c r="T270" s="22"/>
      <c r="U270" s="22"/>
      <c r="V270" s="22"/>
      <c r="W270" s="22"/>
      <c r="X270" s="22"/>
      <c r="Y270" s="22"/>
      <c r="Z270" s="22"/>
    </row>
    <row r="271" spans="1:26" ht="15.75" customHeight="1">
      <c r="A271" s="22"/>
      <c r="B271" s="34"/>
      <c r="C271" s="35"/>
      <c r="D271" s="35"/>
      <c r="E271" s="22"/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  <c r="T271" s="22"/>
      <c r="U271" s="22"/>
      <c r="V271" s="22"/>
      <c r="W271" s="22"/>
      <c r="X271" s="22"/>
      <c r="Y271" s="22"/>
      <c r="Z271" s="22"/>
    </row>
    <row r="272" spans="1:26" ht="15.75" customHeight="1">
      <c r="A272" s="22"/>
      <c r="B272" s="34"/>
      <c r="C272" s="35"/>
      <c r="D272" s="35"/>
      <c r="E272" s="22"/>
      <c r="F272" s="22"/>
      <c r="G272" s="22"/>
      <c r="H272" s="22"/>
      <c r="I272" s="22"/>
      <c r="J272" s="22"/>
      <c r="K272" s="22"/>
      <c r="L272" s="22"/>
      <c r="M272" s="22"/>
      <c r="N272" s="22"/>
      <c r="O272" s="22"/>
      <c r="P272" s="22"/>
      <c r="Q272" s="22"/>
      <c r="R272" s="22"/>
      <c r="S272" s="22"/>
      <c r="T272" s="22"/>
      <c r="U272" s="22"/>
      <c r="V272" s="22"/>
      <c r="W272" s="22"/>
      <c r="X272" s="22"/>
      <c r="Y272" s="22"/>
      <c r="Z272" s="22"/>
    </row>
    <row r="273" spans="1:26" ht="15.75" customHeight="1">
      <c r="A273" s="22"/>
      <c r="B273" s="34"/>
      <c r="C273" s="35"/>
      <c r="D273" s="35"/>
      <c r="E273" s="22"/>
      <c r="F273" s="22"/>
      <c r="G273" s="22"/>
      <c r="H273" s="22"/>
      <c r="I273" s="22"/>
      <c r="J273" s="22"/>
      <c r="K273" s="22"/>
      <c r="L273" s="22"/>
      <c r="M273" s="22"/>
      <c r="N273" s="22"/>
      <c r="O273" s="22"/>
      <c r="P273" s="22"/>
      <c r="Q273" s="22"/>
      <c r="R273" s="22"/>
      <c r="S273" s="22"/>
      <c r="T273" s="22"/>
      <c r="U273" s="22"/>
      <c r="V273" s="22"/>
      <c r="W273" s="22"/>
      <c r="X273" s="22"/>
      <c r="Y273" s="22"/>
      <c r="Z273" s="22"/>
    </row>
    <row r="274" spans="1:26" ht="15.75" customHeight="1">
      <c r="A274" s="22"/>
      <c r="B274" s="34"/>
      <c r="C274" s="35"/>
      <c r="D274" s="35"/>
      <c r="E274" s="22"/>
      <c r="F274" s="22"/>
      <c r="G274" s="22"/>
      <c r="H274" s="22"/>
      <c r="I274" s="22"/>
      <c r="J274" s="22"/>
      <c r="K274" s="22"/>
      <c r="L274" s="22"/>
      <c r="M274" s="22"/>
      <c r="N274" s="22"/>
      <c r="O274" s="22"/>
      <c r="P274" s="22"/>
      <c r="Q274" s="22"/>
      <c r="R274" s="22"/>
      <c r="S274" s="22"/>
      <c r="T274" s="22"/>
      <c r="U274" s="22"/>
      <c r="V274" s="22"/>
      <c r="W274" s="22"/>
      <c r="X274" s="22"/>
      <c r="Y274" s="22"/>
      <c r="Z274" s="22"/>
    </row>
    <row r="275" spans="1:26" ht="15.75" customHeight="1">
      <c r="A275" s="22"/>
      <c r="B275" s="34"/>
      <c r="C275" s="35"/>
      <c r="D275" s="35"/>
      <c r="E275" s="22"/>
      <c r="F275" s="22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2"/>
      <c r="R275" s="22"/>
      <c r="S275" s="22"/>
      <c r="T275" s="22"/>
      <c r="U275" s="22"/>
      <c r="V275" s="22"/>
      <c r="W275" s="22"/>
      <c r="X275" s="22"/>
      <c r="Y275" s="22"/>
      <c r="Z275" s="22"/>
    </row>
    <row r="276" spans="1:26" ht="15.75" customHeight="1">
      <c r="A276" s="22"/>
      <c r="B276" s="34"/>
      <c r="C276" s="35"/>
      <c r="D276" s="35"/>
      <c r="E276" s="22"/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  <c r="R276" s="22"/>
      <c r="S276" s="22"/>
      <c r="T276" s="22"/>
      <c r="U276" s="22"/>
      <c r="V276" s="22"/>
      <c r="W276" s="22"/>
      <c r="X276" s="22"/>
      <c r="Y276" s="22"/>
      <c r="Z276" s="22"/>
    </row>
    <row r="277" spans="1:26" ht="15.75" customHeight="1">
      <c r="A277" s="22"/>
      <c r="B277" s="34"/>
      <c r="C277" s="35"/>
      <c r="D277" s="35"/>
      <c r="E277" s="22"/>
      <c r="F277" s="22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2"/>
      <c r="R277" s="22"/>
      <c r="S277" s="22"/>
      <c r="T277" s="22"/>
      <c r="U277" s="22"/>
      <c r="V277" s="22"/>
      <c r="W277" s="22"/>
      <c r="X277" s="22"/>
      <c r="Y277" s="22"/>
      <c r="Z277" s="22"/>
    </row>
    <row r="278" spans="1:26" ht="15.75" customHeight="1">
      <c r="A278" s="22"/>
      <c r="B278" s="34"/>
      <c r="C278" s="35"/>
      <c r="D278" s="35"/>
      <c r="E278" s="22"/>
      <c r="F278" s="22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2"/>
      <c r="R278" s="22"/>
      <c r="S278" s="22"/>
      <c r="T278" s="22"/>
      <c r="U278" s="22"/>
      <c r="V278" s="22"/>
      <c r="W278" s="22"/>
      <c r="X278" s="22"/>
      <c r="Y278" s="22"/>
      <c r="Z278" s="22"/>
    </row>
    <row r="279" spans="1:26" ht="15.75" customHeight="1">
      <c r="A279" s="22"/>
      <c r="B279" s="34"/>
      <c r="C279" s="35"/>
      <c r="D279" s="35"/>
      <c r="E279" s="22"/>
      <c r="F279" s="22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/>
      <c r="R279" s="22"/>
      <c r="S279" s="22"/>
      <c r="T279" s="22"/>
      <c r="U279" s="22"/>
      <c r="V279" s="22"/>
      <c r="W279" s="22"/>
      <c r="X279" s="22"/>
      <c r="Y279" s="22"/>
      <c r="Z279" s="22"/>
    </row>
    <row r="280" spans="1:26" ht="15.75" customHeight="1">
      <c r="A280" s="22"/>
      <c r="B280" s="34"/>
      <c r="C280" s="35"/>
      <c r="D280" s="35"/>
      <c r="E280" s="22"/>
      <c r="F280" s="22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2"/>
      <c r="R280" s="22"/>
      <c r="S280" s="22"/>
      <c r="T280" s="22"/>
      <c r="U280" s="22"/>
      <c r="V280" s="22"/>
      <c r="W280" s="22"/>
      <c r="X280" s="22"/>
      <c r="Y280" s="22"/>
      <c r="Z280" s="22"/>
    </row>
    <row r="281" spans="1:26" ht="15.75" customHeight="1">
      <c r="A281" s="22"/>
      <c r="B281" s="34"/>
      <c r="C281" s="35"/>
      <c r="D281" s="35"/>
      <c r="E281" s="22"/>
      <c r="F281" s="22"/>
      <c r="G281" s="22"/>
      <c r="H281" s="22"/>
      <c r="I281" s="22"/>
      <c r="J281" s="22"/>
      <c r="K281" s="22"/>
      <c r="L281" s="22"/>
      <c r="M281" s="22"/>
      <c r="N281" s="22"/>
      <c r="O281" s="22"/>
      <c r="P281" s="22"/>
      <c r="Q281" s="22"/>
      <c r="R281" s="22"/>
      <c r="S281" s="22"/>
      <c r="T281" s="22"/>
      <c r="U281" s="22"/>
      <c r="V281" s="22"/>
      <c r="W281" s="22"/>
      <c r="X281" s="22"/>
      <c r="Y281" s="22"/>
      <c r="Z281" s="22"/>
    </row>
    <row r="282" spans="1:26" ht="15.75" customHeight="1">
      <c r="A282" s="22"/>
      <c r="B282" s="34"/>
      <c r="C282" s="35"/>
      <c r="D282" s="35"/>
      <c r="E282" s="22"/>
      <c r="F282" s="22"/>
      <c r="G282" s="22"/>
      <c r="H282" s="22"/>
      <c r="I282" s="22"/>
      <c r="J282" s="22"/>
      <c r="K282" s="22"/>
      <c r="L282" s="22"/>
      <c r="M282" s="22"/>
      <c r="N282" s="22"/>
      <c r="O282" s="22"/>
      <c r="P282" s="22"/>
      <c r="Q282" s="22"/>
      <c r="R282" s="22"/>
      <c r="S282" s="22"/>
      <c r="T282" s="22"/>
      <c r="U282" s="22"/>
      <c r="V282" s="22"/>
      <c r="W282" s="22"/>
      <c r="X282" s="22"/>
      <c r="Y282" s="22"/>
      <c r="Z282" s="22"/>
    </row>
    <row r="283" spans="1:26" ht="15.75" customHeight="1">
      <c r="A283" s="22"/>
      <c r="B283" s="34"/>
      <c r="C283" s="35"/>
      <c r="D283" s="35"/>
      <c r="E283" s="22"/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22"/>
      <c r="S283" s="22"/>
      <c r="T283" s="22"/>
      <c r="U283" s="22"/>
      <c r="V283" s="22"/>
      <c r="W283" s="22"/>
      <c r="X283" s="22"/>
      <c r="Y283" s="22"/>
      <c r="Z283" s="22"/>
    </row>
    <row r="284" spans="1:26" ht="15.75" customHeight="1">
      <c r="A284" s="22"/>
      <c r="B284" s="34"/>
      <c r="C284" s="35"/>
      <c r="D284" s="35"/>
      <c r="E284" s="22"/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22"/>
      <c r="S284" s="22"/>
      <c r="T284" s="22"/>
      <c r="U284" s="22"/>
      <c r="V284" s="22"/>
      <c r="W284" s="22"/>
      <c r="X284" s="22"/>
      <c r="Y284" s="22"/>
      <c r="Z284" s="22"/>
    </row>
    <row r="285" spans="1:26" ht="15.75" customHeight="1">
      <c r="A285" s="22"/>
      <c r="B285" s="34"/>
      <c r="C285" s="35"/>
      <c r="D285" s="35"/>
      <c r="E285" s="22"/>
      <c r="F285" s="22"/>
      <c r="G285" s="22"/>
      <c r="H285" s="22"/>
      <c r="I285" s="22"/>
      <c r="J285" s="22"/>
      <c r="K285" s="22"/>
      <c r="L285" s="22"/>
      <c r="M285" s="22"/>
      <c r="N285" s="22"/>
      <c r="O285" s="22"/>
      <c r="P285" s="22"/>
      <c r="Q285" s="22"/>
      <c r="R285" s="22"/>
      <c r="S285" s="22"/>
      <c r="T285" s="22"/>
      <c r="U285" s="22"/>
      <c r="V285" s="22"/>
      <c r="W285" s="22"/>
      <c r="X285" s="22"/>
      <c r="Y285" s="22"/>
      <c r="Z285" s="22"/>
    </row>
    <row r="286" spans="1:26" ht="15.75" customHeight="1">
      <c r="A286" s="22"/>
      <c r="B286" s="34"/>
      <c r="C286" s="35"/>
      <c r="D286" s="35"/>
      <c r="E286" s="22"/>
      <c r="F286" s="22"/>
      <c r="G286" s="22"/>
      <c r="H286" s="22"/>
      <c r="I286" s="22"/>
      <c r="J286" s="22"/>
      <c r="K286" s="22"/>
      <c r="L286" s="22"/>
      <c r="M286" s="22"/>
      <c r="N286" s="22"/>
      <c r="O286" s="22"/>
      <c r="P286" s="22"/>
      <c r="Q286" s="22"/>
      <c r="R286" s="22"/>
      <c r="S286" s="22"/>
      <c r="T286" s="22"/>
      <c r="U286" s="22"/>
      <c r="V286" s="22"/>
      <c r="W286" s="22"/>
      <c r="X286" s="22"/>
      <c r="Y286" s="22"/>
      <c r="Z286" s="22"/>
    </row>
    <row r="287" spans="1:26" ht="15.75" customHeight="1">
      <c r="A287" s="22"/>
      <c r="B287" s="34"/>
      <c r="C287" s="35"/>
      <c r="D287" s="35"/>
      <c r="E287" s="22"/>
      <c r="F287" s="22"/>
      <c r="G287" s="22"/>
      <c r="H287" s="22"/>
      <c r="I287" s="22"/>
      <c r="J287" s="22"/>
      <c r="K287" s="22"/>
      <c r="L287" s="22"/>
      <c r="M287" s="22"/>
      <c r="N287" s="22"/>
      <c r="O287" s="22"/>
      <c r="P287" s="22"/>
      <c r="Q287" s="22"/>
      <c r="R287" s="22"/>
      <c r="S287" s="22"/>
      <c r="T287" s="22"/>
      <c r="U287" s="22"/>
      <c r="V287" s="22"/>
      <c r="W287" s="22"/>
      <c r="X287" s="22"/>
      <c r="Y287" s="22"/>
      <c r="Z287" s="22"/>
    </row>
    <row r="288" spans="1:26" ht="15.75" customHeight="1">
      <c r="A288" s="22"/>
      <c r="B288" s="34"/>
      <c r="C288" s="35"/>
      <c r="D288" s="35"/>
      <c r="E288" s="22"/>
      <c r="F288" s="22"/>
      <c r="G288" s="22"/>
      <c r="H288" s="22"/>
      <c r="I288" s="22"/>
      <c r="J288" s="22"/>
      <c r="K288" s="22"/>
      <c r="L288" s="22"/>
      <c r="M288" s="22"/>
      <c r="N288" s="22"/>
      <c r="O288" s="22"/>
      <c r="P288" s="22"/>
      <c r="Q288" s="22"/>
      <c r="R288" s="22"/>
      <c r="S288" s="22"/>
      <c r="T288" s="22"/>
      <c r="U288" s="22"/>
      <c r="V288" s="22"/>
      <c r="W288" s="22"/>
      <c r="X288" s="22"/>
      <c r="Y288" s="22"/>
      <c r="Z288" s="22"/>
    </row>
    <row r="289" spans="1:26" ht="15.75" customHeight="1">
      <c r="A289" s="22"/>
      <c r="B289" s="34"/>
      <c r="C289" s="35"/>
      <c r="D289" s="35"/>
      <c r="E289" s="22"/>
      <c r="F289" s="22"/>
      <c r="G289" s="22"/>
      <c r="H289" s="22"/>
      <c r="I289" s="22"/>
      <c r="J289" s="22"/>
      <c r="K289" s="22"/>
      <c r="L289" s="22"/>
      <c r="M289" s="22"/>
      <c r="N289" s="22"/>
      <c r="O289" s="22"/>
      <c r="P289" s="22"/>
      <c r="Q289" s="22"/>
      <c r="R289" s="22"/>
      <c r="S289" s="22"/>
      <c r="T289" s="22"/>
      <c r="U289" s="22"/>
      <c r="V289" s="22"/>
      <c r="W289" s="22"/>
      <c r="X289" s="22"/>
      <c r="Y289" s="22"/>
      <c r="Z289" s="22"/>
    </row>
    <row r="290" spans="1:26" ht="15.75" customHeight="1">
      <c r="A290" s="22"/>
      <c r="B290" s="34"/>
      <c r="C290" s="35"/>
      <c r="D290" s="35"/>
      <c r="E290" s="22"/>
      <c r="F290" s="22"/>
      <c r="G290" s="22"/>
      <c r="H290" s="22"/>
      <c r="I290" s="22"/>
      <c r="J290" s="22"/>
      <c r="K290" s="22"/>
      <c r="L290" s="22"/>
      <c r="M290" s="22"/>
      <c r="N290" s="22"/>
      <c r="O290" s="22"/>
      <c r="P290" s="22"/>
      <c r="Q290" s="22"/>
      <c r="R290" s="22"/>
      <c r="S290" s="22"/>
      <c r="T290" s="22"/>
      <c r="U290" s="22"/>
      <c r="V290" s="22"/>
      <c r="W290" s="22"/>
      <c r="X290" s="22"/>
      <c r="Y290" s="22"/>
      <c r="Z290" s="22"/>
    </row>
    <row r="291" spans="1:26" ht="15.75" customHeight="1">
      <c r="A291" s="22"/>
      <c r="B291" s="34"/>
      <c r="C291" s="35"/>
      <c r="D291" s="35"/>
      <c r="E291" s="22"/>
      <c r="F291" s="22"/>
      <c r="G291" s="22"/>
      <c r="H291" s="22"/>
      <c r="I291" s="22"/>
      <c r="J291" s="22"/>
      <c r="K291" s="22"/>
      <c r="L291" s="22"/>
      <c r="M291" s="22"/>
      <c r="N291" s="22"/>
      <c r="O291" s="22"/>
      <c r="P291" s="22"/>
      <c r="Q291" s="22"/>
      <c r="R291" s="22"/>
      <c r="S291" s="22"/>
      <c r="T291" s="22"/>
      <c r="U291" s="22"/>
      <c r="V291" s="22"/>
      <c r="W291" s="22"/>
      <c r="X291" s="22"/>
      <c r="Y291" s="22"/>
      <c r="Z291" s="22"/>
    </row>
    <row r="292" spans="1:26" ht="15.75" customHeight="1">
      <c r="A292" s="22"/>
      <c r="B292" s="34"/>
      <c r="C292" s="35"/>
      <c r="D292" s="35"/>
      <c r="E292" s="22"/>
      <c r="F292" s="22"/>
      <c r="G292" s="22"/>
      <c r="H292" s="22"/>
      <c r="I292" s="22"/>
      <c r="J292" s="22"/>
      <c r="K292" s="22"/>
      <c r="L292" s="22"/>
      <c r="M292" s="22"/>
      <c r="N292" s="22"/>
      <c r="O292" s="22"/>
      <c r="P292" s="22"/>
      <c r="Q292" s="22"/>
      <c r="R292" s="22"/>
      <c r="S292" s="22"/>
      <c r="T292" s="22"/>
      <c r="U292" s="22"/>
      <c r="V292" s="22"/>
      <c r="W292" s="22"/>
      <c r="X292" s="22"/>
      <c r="Y292" s="22"/>
      <c r="Z292" s="22"/>
    </row>
    <row r="293" spans="1:26" ht="15.75" customHeight="1">
      <c r="A293" s="22"/>
      <c r="B293" s="34"/>
      <c r="C293" s="35"/>
      <c r="D293" s="35"/>
      <c r="E293" s="22"/>
      <c r="F293" s="22"/>
      <c r="G293" s="22"/>
      <c r="H293" s="22"/>
      <c r="I293" s="22"/>
      <c r="J293" s="22"/>
      <c r="K293" s="22"/>
      <c r="L293" s="22"/>
      <c r="M293" s="22"/>
      <c r="N293" s="22"/>
      <c r="O293" s="22"/>
      <c r="P293" s="22"/>
      <c r="Q293" s="22"/>
      <c r="R293" s="22"/>
      <c r="S293" s="22"/>
      <c r="T293" s="22"/>
      <c r="U293" s="22"/>
      <c r="V293" s="22"/>
      <c r="W293" s="22"/>
      <c r="X293" s="22"/>
      <c r="Y293" s="22"/>
      <c r="Z293" s="22"/>
    </row>
    <row r="294" spans="1:26" ht="15.75" customHeight="1">
      <c r="A294" s="22"/>
      <c r="B294" s="34"/>
      <c r="C294" s="35"/>
      <c r="D294" s="35"/>
      <c r="E294" s="22"/>
      <c r="F294" s="22"/>
      <c r="G294" s="22"/>
      <c r="H294" s="22"/>
      <c r="I294" s="22"/>
      <c r="J294" s="22"/>
      <c r="K294" s="22"/>
      <c r="L294" s="22"/>
      <c r="M294" s="22"/>
      <c r="N294" s="22"/>
      <c r="O294" s="22"/>
      <c r="P294" s="22"/>
      <c r="Q294" s="22"/>
      <c r="R294" s="22"/>
      <c r="S294" s="22"/>
      <c r="T294" s="22"/>
      <c r="U294" s="22"/>
      <c r="V294" s="22"/>
      <c r="W294" s="22"/>
      <c r="X294" s="22"/>
      <c r="Y294" s="22"/>
      <c r="Z294" s="22"/>
    </row>
    <row r="295" spans="1:26" ht="15.75" customHeight="1">
      <c r="A295" s="22"/>
      <c r="B295" s="34"/>
      <c r="C295" s="35"/>
      <c r="D295" s="35"/>
      <c r="E295" s="22"/>
      <c r="F295" s="22"/>
      <c r="G295" s="22"/>
      <c r="H295" s="22"/>
      <c r="I295" s="22"/>
      <c r="J295" s="22"/>
      <c r="K295" s="22"/>
      <c r="L295" s="22"/>
      <c r="M295" s="22"/>
      <c r="N295" s="22"/>
      <c r="O295" s="22"/>
      <c r="P295" s="22"/>
      <c r="Q295" s="22"/>
      <c r="R295" s="22"/>
      <c r="S295" s="22"/>
      <c r="T295" s="22"/>
      <c r="U295" s="22"/>
      <c r="V295" s="22"/>
      <c r="W295" s="22"/>
      <c r="X295" s="22"/>
      <c r="Y295" s="22"/>
      <c r="Z295" s="22"/>
    </row>
    <row r="296" spans="1:26" ht="15.75" customHeight="1">
      <c r="A296" s="22"/>
      <c r="B296" s="34"/>
      <c r="C296" s="35"/>
      <c r="D296" s="35"/>
      <c r="E296" s="22"/>
      <c r="F296" s="22"/>
      <c r="G296" s="22"/>
      <c r="H296" s="22"/>
      <c r="I296" s="22"/>
      <c r="J296" s="22"/>
      <c r="K296" s="22"/>
      <c r="L296" s="22"/>
      <c r="M296" s="22"/>
      <c r="N296" s="22"/>
      <c r="O296" s="22"/>
      <c r="P296" s="22"/>
      <c r="Q296" s="22"/>
      <c r="R296" s="22"/>
      <c r="S296" s="22"/>
      <c r="T296" s="22"/>
      <c r="U296" s="22"/>
      <c r="V296" s="22"/>
      <c r="W296" s="22"/>
      <c r="X296" s="22"/>
      <c r="Y296" s="22"/>
      <c r="Z296" s="22"/>
    </row>
    <row r="297" spans="1:26" ht="15.75" customHeight="1">
      <c r="A297" s="22"/>
      <c r="B297" s="34"/>
      <c r="C297" s="35"/>
      <c r="D297" s="35"/>
      <c r="E297" s="22"/>
      <c r="F297" s="22"/>
      <c r="G297" s="22"/>
      <c r="H297" s="22"/>
      <c r="I297" s="22"/>
      <c r="J297" s="22"/>
      <c r="K297" s="22"/>
      <c r="L297" s="22"/>
      <c r="M297" s="22"/>
      <c r="N297" s="22"/>
      <c r="O297" s="22"/>
      <c r="P297" s="22"/>
      <c r="Q297" s="22"/>
      <c r="R297" s="22"/>
      <c r="S297" s="22"/>
      <c r="T297" s="22"/>
      <c r="U297" s="22"/>
      <c r="V297" s="22"/>
      <c r="W297" s="22"/>
      <c r="X297" s="22"/>
      <c r="Y297" s="22"/>
      <c r="Z297" s="22"/>
    </row>
    <row r="298" spans="1:26" ht="15.75" customHeight="1">
      <c r="A298" s="22"/>
      <c r="B298" s="34"/>
      <c r="C298" s="35"/>
      <c r="D298" s="35"/>
      <c r="E298" s="22"/>
      <c r="F298" s="22"/>
      <c r="G298" s="22"/>
      <c r="H298" s="22"/>
      <c r="I298" s="22"/>
      <c r="J298" s="22"/>
      <c r="K298" s="22"/>
      <c r="L298" s="22"/>
      <c r="M298" s="22"/>
      <c r="N298" s="22"/>
      <c r="O298" s="22"/>
      <c r="P298" s="22"/>
      <c r="Q298" s="22"/>
      <c r="R298" s="22"/>
      <c r="S298" s="22"/>
      <c r="T298" s="22"/>
      <c r="U298" s="22"/>
      <c r="V298" s="22"/>
      <c r="W298" s="22"/>
      <c r="X298" s="22"/>
      <c r="Y298" s="22"/>
      <c r="Z298" s="22"/>
    </row>
    <row r="299" spans="1:26" ht="15.75" customHeight="1">
      <c r="A299" s="22"/>
      <c r="B299" s="34"/>
      <c r="C299" s="35"/>
      <c r="D299" s="35"/>
      <c r="E299" s="22"/>
      <c r="F299" s="22"/>
      <c r="G299" s="22"/>
      <c r="H299" s="22"/>
      <c r="I299" s="22"/>
      <c r="J299" s="22"/>
      <c r="K299" s="22"/>
      <c r="L299" s="22"/>
      <c r="M299" s="22"/>
      <c r="N299" s="22"/>
      <c r="O299" s="22"/>
      <c r="P299" s="22"/>
      <c r="Q299" s="22"/>
      <c r="R299" s="22"/>
      <c r="S299" s="22"/>
      <c r="T299" s="22"/>
      <c r="U299" s="22"/>
      <c r="V299" s="22"/>
      <c r="W299" s="22"/>
      <c r="X299" s="22"/>
      <c r="Y299" s="22"/>
      <c r="Z299" s="22"/>
    </row>
    <row r="300" spans="1:26" ht="15.75" customHeight="1">
      <c r="A300" s="22"/>
      <c r="B300" s="34"/>
      <c r="C300" s="35"/>
      <c r="D300" s="35"/>
      <c r="E300" s="22"/>
      <c r="F300" s="22"/>
      <c r="G300" s="22"/>
      <c r="H300" s="22"/>
      <c r="I300" s="22"/>
      <c r="J300" s="22"/>
      <c r="K300" s="22"/>
      <c r="L300" s="22"/>
      <c r="M300" s="22"/>
      <c r="N300" s="22"/>
      <c r="O300" s="22"/>
      <c r="P300" s="22"/>
      <c r="Q300" s="22"/>
      <c r="R300" s="22"/>
      <c r="S300" s="22"/>
      <c r="T300" s="22"/>
      <c r="U300" s="22"/>
      <c r="V300" s="22"/>
      <c r="W300" s="22"/>
      <c r="X300" s="22"/>
      <c r="Y300" s="22"/>
      <c r="Z300" s="22"/>
    </row>
    <row r="301" spans="1:26" ht="15.75" customHeight="1">
      <c r="A301" s="22"/>
      <c r="B301" s="34"/>
      <c r="C301" s="35"/>
      <c r="D301" s="35"/>
      <c r="E301" s="22"/>
      <c r="F301" s="22"/>
      <c r="G301" s="22"/>
      <c r="H301" s="22"/>
      <c r="I301" s="22"/>
      <c r="J301" s="22"/>
      <c r="K301" s="22"/>
      <c r="L301" s="22"/>
      <c r="M301" s="22"/>
      <c r="N301" s="22"/>
      <c r="O301" s="22"/>
      <c r="P301" s="22"/>
      <c r="Q301" s="22"/>
      <c r="R301" s="22"/>
      <c r="S301" s="22"/>
      <c r="T301" s="22"/>
      <c r="U301" s="22"/>
      <c r="V301" s="22"/>
      <c r="W301" s="22"/>
      <c r="X301" s="22"/>
      <c r="Y301" s="22"/>
      <c r="Z301" s="22"/>
    </row>
    <row r="302" spans="1:26" ht="15.75" customHeight="1">
      <c r="A302" s="22"/>
      <c r="B302" s="34"/>
      <c r="C302" s="35"/>
      <c r="D302" s="35"/>
      <c r="E302" s="22"/>
      <c r="F302" s="22"/>
      <c r="G302" s="22"/>
      <c r="H302" s="22"/>
      <c r="I302" s="22"/>
      <c r="J302" s="22"/>
      <c r="K302" s="22"/>
      <c r="L302" s="22"/>
      <c r="M302" s="22"/>
      <c r="N302" s="22"/>
      <c r="O302" s="22"/>
      <c r="P302" s="22"/>
      <c r="Q302" s="22"/>
      <c r="R302" s="22"/>
      <c r="S302" s="22"/>
      <c r="T302" s="22"/>
      <c r="U302" s="22"/>
      <c r="V302" s="22"/>
      <c r="W302" s="22"/>
      <c r="X302" s="22"/>
      <c r="Y302" s="22"/>
      <c r="Z302" s="22"/>
    </row>
    <row r="303" spans="1:26" ht="15.75" customHeight="1">
      <c r="A303" s="22"/>
      <c r="B303" s="34"/>
      <c r="C303" s="35"/>
      <c r="D303" s="35"/>
      <c r="E303" s="22"/>
      <c r="F303" s="22"/>
      <c r="G303" s="22"/>
      <c r="H303" s="22"/>
      <c r="I303" s="22"/>
      <c r="J303" s="22"/>
      <c r="K303" s="22"/>
      <c r="L303" s="22"/>
      <c r="M303" s="22"/>
      <c r="N303" s="22"/>
      <c r="O303" s="22"/>
      <c r="P303" s="22"/>
      <c r="Q303" s="22"/>
      <c r="R303" s="22"/>
      <c r="S303" s="22"/>
      <c r="T303" s="22"/>
      <c r="U303" s="22"/>
      <c r="V303" s="22"/>
      <c r="W303" s="22"/>
      <c r="X303" s="22"/>
      <c r="Y303" s="22"/>
      <c r="Z303" s="22"/>
    </row>
    <row r="304" spans="1:26" ht="15.75" customHeight="1">
      <c r="A304" s="22"/>
      <c r="B304" s="34"/>
      <c r="C304" s="35"/>
      <c r="D304" s="35"/>
      <c r="E304" s="22"/>
      <c r="F304" s="22"/>
      <c r="G304" s="22"/>
      <c r="H304" s="22"/>
      <c r="I304" s="22"/>
      <c r="J304" s="22"/>
      <c r="K304" s="22"/>
      <c r="L304" s="22"/>
      <c r="M304" s="22"/>
      <c r="N304" s="22"/>
      <c r="O304" s="22"/>
      <c r="P304" s="22"/>
      <c r="Q304" s="22"/>
      <c r="R304" s="22"/>
      <c r="S304" s="22"/>
      <c r="T304" s="22"/>
      <c r="U304" s="22"/>
      <c r="V304" s="22"/>
      <c r="W304" s="22"/>
      <c r="X304" s="22"/>
      <c r="Y304" s="22"/>
      <c r="Z304" s="22"/>
    </row>
    <row r="305" spans="1:26" ht="15.75" customHeight="1">
      <c r="A305" s="22"/>
      <c r="B305" s="34"/>
      <c r="C305" s="35"/>
      <c r="D305" s="35"/>
      <c r="E305" s="22"/>
      <c r="F305" s="22"/>
      <c r="G305" s="22"/>
      <c r="H305" s="22"/>
      <c r="I305" s="22"/>
      <c r="J305" s="22"/>
      <c r="K305" s="22"/>
      <c r="L305" s="22"/>
      <c r="M305" s="22"/>
      <c r="N305" s="22"/>
      <c r="O305" s="22"/>
      <c r="P305" s="22"/>
      <c r="Q305" s="22"/>
      <c r="R305" s="22"/>
      <c r="S305" s="22"/>
      <c r="T305" s="22"/>
      <c r="U305" s="22"/>
      <c r="V305" s="22"/>
      <c r="W305" s="22"/>
      <c r="X305" s="22"/>
      <c r="Y305" s="22"/>
      <c r="Z305" s="22"/>
    </row>
    <row r="306" spans="1:26" ht="15.75" customHeight="1">
      <c r="A306" s="22"/>
      <c r="B306" s="34"/>
      <c r="C306" s="35"/>
      <c r="D306" s="35"/>
      <c r="E306" s="22"/>
      <c r="F306" s="22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2"/>
      <c r="R306" s="22"/>
      <c r="S306" s="22"/>
      <c r="T306" s="22"/>
      <c r="U306" s="22"/>
      <c r="V306" s="22"/>
      <c r="W306" s="22"/>
      <c r="X306" s="22"/>
      <c r="Y306" s="22"/>
      <c r="Z306" s="22"/>
    </row>
    <row r="307" spans="1:26" ht="15.75" customHeight="1">
      <c r="A307" s="22"/>
      <c r="B307" s="34"/>
      <c r="C307" s="35"/>
      <c r="D307" s="35"/>
      <c r="E307" s="22"/>
      <c r="F307" s="22"/>
      <c r="G307" s="22"/>
      <c r="H307" s="22"/>
      <c r="I307" s="22"/>
      <c r="J307" s="22"/>
      <c r="K307" s="22"/>
      <c r="L307" s="22"/>
      <c r="M307" s="22"/>
      <c r="N307" s="22"/>
      <c r="O307" s="22"/>
      <c r="P307" s="22"/>
      <c r="Q307" s="22"/>
      <c r="R307" s="22"/>
      <c r="S307" s="22"/>
      <c r="T307" s="22"/>
      <c r="U307" s="22"/>
      <c r="V307" s="22"/>
      <c r="W307" s="22"/>
      <c r="X307" s="22"/>
      <c r="Y307" s="22"/>
      <c r="Z307" s="22"/>
    </row>
    <row r="308" spans="1:26" ht="15.75" customHeight="1">
      <c r="A308" s="22"/>
      <c r="B308" s="34"/>
      <c r="C308" s="35"/>
      <c r="D308" s="35"/>
      <c r="E308" s="22"/>
      <c r="F308" s="22"/>
      <c r="G308" s="22"/>
      <c r="H308" s="22"/>
      <c r="I308" s="22"/>
      <c r="J308" s="22"/>
      <c r="K308" s="22"/>
      <c r="L308" s="22"/>
      <c r="M308" s="22"/>
      <c r="N308" s="22"/>
      <c r="O308" s="22"/>
      <c r="P308" s="22"/>
      <c r="Q308" s="22"/>
      <c r="R308" s="22"/>
      <c r="S308" s="22"/>
      <c r="T308" s="22"/>
      <c r="U308" s="22"/>
      <c r="V308" s="22"/>
      <c r="W308" s="22"/>
      <c r="X308" s="22"/>
      <c r="Y308" s="22"/>
      <c r="Z308" s="22"/>
    </row>
    <row r="309" spans="1:26" ht="15.75" customHeight="1">
      <c r="A309" s="22"/>
      <c r="B309" s="34"/>
      <c r="C309" s="35"/>
      <c r="D309" s="35"/>
      <c r="E309" s="22"/>
      <c r="F309" s="22"/>
      <c r="G309" s="22"/>
      <c r="H309" s="22"/>
      <c r="I309" s="22"/>
      <c r="J309" s="22"/>
      <c r="K309" s="22"/>
      <c r="L309" s="22"/>
      <c r="M309" s="22"/>
      <c r="N309" s="22"/>
      <c r="O309" s="22"/>
      <c r="P309" s="22"/>
      <c r="Q309" s="22"/>
      <c r="R309" s="22"/>
      <c r="S309" s="22"/>
      <c r="T309" s="22"/>
      <c r="U309" s="22"/>
      <c r="V309" s="22"/>
      <c r="W309" s="22"/>
      <c r="X309" s="22"/>
      <c r="Y309" s="22"/>
      <c r="Z309" s="22"/>
    </row>
    <row r="310" spans="1:26" ht="15.75" customHeight="1">
      <c r="A310" s="22"/>
      <c r="B310" s="34"/>
      <c r="C310" s="35"/>
      <c r="D310" s="35"/>
      <c r="E310" s="22"/>
      <c r="F310" s="22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  <c r="R310" s="22"/>
      <c r="S310" s="22"/>
      <c r="T310" s="22"/>
      <c r="U310" s="22"/>
      <c r="V310" s="22"/>
      <c r="W310" s="22"/>
      <c r="X310" s="22"/>
      <c r="Y310" s="22"/>
      <c r="Z310" s="22"/>
    </row>
    <row r="311" spans="1:26" ht="15.75" customHeight="1">
      <c r="A311" s="22"/>
      <c r="B311" s="34"/>
      <c r="C311" s="35"/>
      <c r="D311" s="35"/>
      <c r="E311" s="22"/>
      <c r="F311" s="2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  <c r="R311" s="22"/>
      <c r="S311" s="22"/>
      <c r="T311" s="22"/>
      <c r="U311" s="22"/>
      <c r="V311" s="22"/>
      <c r="W311" s="22"/>
      <c r="X311" s="22"/>
      <c r="Y311" s="22"/>
      <c r="Z311" s="22"/>
    </row>
    <row r="312" spans="1:26" ht="15.75" customHeight="1">
      <c r="A312" s="22"/>
      <c r="B312" s="34"/>
      <c r="C312" s="35"/>
      <c r="D312" s="35"/>
      <c r="E312" s="22"/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  <c r="R312" s="22"/>
      <c r="S312" s="22"/>
      <c r="T312" s="22"/>
      <c r="U312" s="22"/>
      <c r="V312" s="22"/>
      <c r="W312" s="22"/>
      <c r="X312" s="22"/>
      <c r="Y312" s="22"/>
      <c r="Z312" s="22"/>
    </row>
    <row r="313" spans="1:26" ht="15.75" customHeight="1">
      <c r="A313" s="22"/>
      <c r="B313" s="34"/>
      <c r="C313" s="35"/>
      <c r="D313" s="35"/>
      <c r="E313" s="22"/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  <c r="S313" s="22"/>
      <c r="T313" s="22"/>
      <c r="U313" s="22"/>
      <c r="V313" s="22"/>
      <c r="W313" s="22"/>
      <c r="X313" s="22"/>
      <c r="Y313" s="22"/>
      <c r="Z313" s="22"/>
    </row>
    <row r="314" spans="1:26" ht="15.75" customHeight="1">
      <c r="A314" s="22"/>
      <c r="B314" s="34"/>
      <c r="C314" s="35"/>
      <c r="D314" s="35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  <c r="S314" s="22"/>
      <c r="T314" s="22"/>
      <c r="U314" s="22"/>
      <c r="V314" s="22"/>
      <c r="W314" s="22"/>
      <c r="X314" s="22"/>
      <c r="Y314" s="22"/>
      <c r="Z314" s="22"/>
    </row>
    <row r="315" spans="1:26" ht="15.75" customHeight="1">
      <c r="A315" s="22"/>
      <c r="B315" s="34"/>
      <c r="C315" s="35"/>
      <c r="D315" s="35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  <c r="V315" s="22"/>
      <c r="W315" s="22"/>
      <c r="X315" s="22"/>
      <c r="Y315" s="22"/>
      <c r="Z315" s="22"/>
    </row>
    <row r="316" spans="1:26" ht="15.75" customHeight="1">
      <c r="A316" s="22"/>
      <c r="B316" s="34"/>
      <c r="C316" s="35"/>
      <c r="D316" s="35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2"/>
      <c r="S316" s="22"/>
      <c r="T316" s="22"/>
      <c r="U316" s="22"/>
      <c r="V316" s="22"/>
      <c r="W316" s="22"/>
      <c r="X316" s="22"/>
      <c r="Y316" s="22"/>
      <c r="Z316" s="22"/>
    </row>
    <row r="317" spans="1:26" ht="15.75" customHeight="1">
      <c r="A317" s="22"/>
      <c r="B317" s="34"/>
      <c r="C317" s="35"/>
      <c r="D317" s="35"/>
      <c r="E317" s="22"/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22"/>
      <c r="S317" s="22"/>
      <c r="T317" s="22"/>
      <c r="U317" s="22"/>
      <c r="V317" s="22"/>
      <c r="W317" s="22"/>
      <c r="X317" s="22"/>
      <c r="Y317" s="22"/>
      <c r="Z317" s="22"/>
    </row>
    <row r="318" spans="1:26" ht="15.75" customHeight="1">
      <c r="A318" s="22"/>
      <c r="B318" s="34"/>
      <c r="C318" s="35"/>
      <c r="D318" s="35"/>
      <c r="E318" s="22"/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22"/>
      <c r="S318" s="22"/>
      <c r="T318" s="22"/>
      <c r="U318" s="22"/>
      <c r="V318" s="22"/>
      <c r="W318" s="22"/>
      <c r="X318" s="22"/>
      <c r="Y318" s="22"/>
      <c r="Z318" s="22"/>
    </row>
    <row r="319" spans="1:26" ht="15.75" customHeight="1">
      <c r="A319" s="22"/>
      <c r="B319" s="34"/>
      <c r="C319" s="35"/>
      <c r="D319" s="35"/>
      <c r="E319" s="22"/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22"/>
      <c r="S319" s="22"/>
      <c r="T319" s="22"/>
      <c r="U319" s="22"/>
      <c r="V319" s="22"/>
      <c r="W319" s="22"/>
      <c r="X319" s="22"/>
      <c r="Y319" s="22"/>
      <c r="Z319" s="22"/>
    </row>
    <row r="320" spans="1:26" ht="15.75" customHeight="1">
      <c r="A320" s="22"/>
      <c r="B320" s="34"/>
      <c r="C320" s="35"/>
      <c r="D320" s="35"/>
      <c r="E320" s="22"/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22"/>
      <c r="S320" s="22"/>
      <c r="T320" s="22"/>
      <c r="U320" s="22"/>
      <c r="V320" s="22"/>
      <c r="W320" s="22"/>
      <c r="X320" s="22"/>
      <c r="Y320" s="22"/>
      <c r="Z320" s="22"/>
    </row>
    <row r="321" spans="1:26" ht="15.75" customHeight="1">
      <c r="A321" s="22"/>
      <c r="B321" s="34"/>
      <c r="C321" s="35"/>
      <c r="D321" s="35"/>
      <c r="E321" s="22"/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  <c r="S321" s="22"/>
      <c r="T321" s="22"/>
      <c r="U321" s="22"/>
      <c r="V321" s="22"/>
      <c r="W321" s="22"/>
      <c r="X321" s="22"/>
      <c r="Y321" s="22"/>
      <c r="Z321" s="22"/>
    </row>
    <row r="322" spans="1:26" ht="15.75" customHeight="1">
      <c r="A322" s="22"/>
      <c r="B322" s="34"/>
      <c r="C322" s="35"/>
      <c r="D322" s="35"/>
      <c r="E322" s="22"/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22"/>
      <c r="S322" s="22"/>
      <c r="T322" s="22"/>
      <c r="U322" s="22"/>
      <c r="V322" s="22"/>
      <c r="W322" s="22"/>
      <c r="X322" s="22"/>
      <c r="Y322" s="22"/>
      <c r="Z322" s="22"/>
    </row>
    <row r="323" spans="1:26" ht="15.75" customHeight="1">
      <c r="A323" s="22"/>
      <c r="B323" s="34"/>
      <c r="C323" s="35"/>
      <c r="D323" s="35"/>
      <c r="E323" s="22"/>
      <c r="F323" s="22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  <c r="R323" s="22"/>
      <c r="S323" s="22"/>
      <c r="T323" s="22"/>
      <c r="U323" s="22"/>
      <c r="V323" s="22"/>
      <c r="W323" s="22"/>
      <c r="X323" s="22"/>
      <c r="Y323" s="22"/>
      <c r="Z323" s="22"/>
    </row>
    <row r="324" spans="1:26" ht="15.75" customHeight="1">
      <c r="A324" s="22"/>
      <c r="B324" s="34"/>
      <c r="C324" s="35"/>
      <c r="D324" s="35"/>
      <c r="E324" s="22"/>
      <c r="F324" s="22"/>
      <c r="G324" s="22"/>
      <c r="H324" s="22"/>
      <c r="I324" s="22"/>
      <c r="J324" s="22"/>
      <c r="K324" s="22"/>
      <c r="L324" s="22"/>
      <c r="M324" s="22"/>
      <c r="N324" s="22"/>
      <c r="O324" s="22"/>
      <c r="P324" s="22"/>
      <c r="Q324" s="22"/>
      <c r="R324" s="22"/>
      <c r="S324" s="22"/>
      <c r="T324" s="22"/>
      <c r="U324" s="22"/>
      <c r="V324" s="22"/>
      <c r="W324" s="22"/>
      <c r="X324" s="22"/>
      <c r="Y324" s="22"/>
      <c r="Z324" s="22"/>
    </row>
    <row r="325" spans="1:26" ht="15.75" customHeight="1">
      <c r="A325" s="22"/>
      <c r="B325" s="34"/>
      <c r="C325" s="35"/>
      <c r="D325" s="35"/>
      <c r="E325" s="22"/>
      <c r="F325" s="22"/>
      <c r="G325" s="22"/>
      <c r="H325" s="22"/>
      <c r="I325" s="22"/>
      <c r="J325" s="22"/>
      <c r="K325" s="22"/>
      <c r="L325" s="22"/>
      <c r="M325" s="22"/>
      <c r="N325" s="22"/>
      <c r="O325" s="22"/>
      <c r="P325" s="22"/>
      <c r="Q325" s="22"/>
      <c r="R325" s="22"/>
      <c r="S325" s="22"/>
      <c r="T325" s="22"/>
      <c r="U325" s="22"/>
      <c r="V325" s="22"/>
      <c r="W325" s="22"/>
      <c r="X325" s="22"/>
      <c r="Y325" s="22"/>
      <c r="Z325" s="22"/>
    </row>
    <row r="326" spans="1:26" ht="15.75" customHeight="1">
      <c r="A326" s="22"/>
      <c r="B326" s="34"/>
      <c r="C326" s="35"/>
      <c r="D326" s="35"/>
      <c r="E326" s="22"/>
      <c r="F326" s="22"/>
      <c r="G326" s="22"/>
      <c r="H326" s="22"/>
      <c r="I326" s="22"/>
      <c r="J326" s="22"/>
      <c r="K326" s="22"/>
      <c r="L326" s="22"/>
      <c r="M326" s="22"/>
      <c r="N326" s="22"/>
      <c r="O326" s="22"/>
      <c r="P326" s="22"/>
      <c r="Q326" s="22"/>
      <c r="R326" s="22"/>
      <c r="S326" s="22"/>
      <c r="T326" s="22"/>
      <c r="U326" s="22"/>
      <c r="V326" s="22"/>
      <c r="W326" s="22"/>
      <c r="X326" s="22"/>
      <c r="Y326" s="22"/>
      <c r="Z326" s="22"/>
    </row>
    <row r="327" spans="1:26" ht="15.75" customHeight="1">
      <c r="A327" s="22"/>
      <c r="B327" s="34"/>
      <c r="C327" s="35"/>
      <c r="D327" s="35"/>
      <c r="E327" s="22"/>
      <c r="F327" s="22"/>
      <c r="G327" s="22"/>
      <c r="H327" s="22"/>
      <c r="I327" s="22"/>
      <c r="J327" s="22"/>
      <c r="K327" s="22"/>
      <c r="L327" s="22"/>
      <c r="M327" s="22"/>
      <c r="N327" s="22"/>
      <c r="O327" s="22"/>
      <c r="P327" s="22"/>
      <c r="Q327" s="22"/>
      <c r="R327" s="22"/>
      <c r="S327" s="22"/>
      <c r="T327" s="22"/>
      <c r="U327" s="22"/>
      <c r="V327" s="22"/>
      <c r="W327" s="22"/>
      <c r="X327" s="22"/>
      <c r="Y327" s="22"/>
      <c r="Z327" s="22"/>
    </row>
    <row r="328" spans="1:26" ht="15.75" customHeight="1">
      <c r="A328" s="22"/>
      <c r="B328" s="34"/>
      <c r="C328" s="35"/>
      <c r="D328" s="35"/>
      <c r="E328" s="22"/>
      <c r="F328" s="22"/>
      <c r="G328" s="22"/>
      <c r="H328" s="22"/>
      <c r="I328" s="22"/>
      <c r="J328" s="22"/>
      <c r="K328" s="22"/>
      <c r="L328" s="22"/>
      <c r="M328" s="22"/>
      <c r="N328" s="22"/>
      <c r="O328" s="22"/>
      <c r="P328" s="22"/>
      <c r="Q328" s="22"/>
      <c r="R328" s="22"/>
      <c r="S328" s="22"/>
      <c r="T328" s="22"/>
      <c r="U328" s="22"/>
      <c r="V328" s="22"/>
      <c r="W328" s="22"/>
      <c r="X328" s="22"/>
      <c r="Y328" s="22"/>
      <c r="Z328" s="22"/>
    </row>
    <row r="329" spans="1:26" ht="15.75" customHeight="1">
      <c r="A329" s="22"/>
      <c r="B329" s="34"/>
      <c r="C329" s="35"/>
      <c r="D329" s="35"/>
      <c r="E329" s="22"/>
      <c r="F329" s="22"/>
      <c r="G329" s="22"/>
      <c r="H329" s="22"/>
      <c r="I329" s="22"/>
      <c r="J329" s="22"/>
      <c r="K329" s="22"/>
      <c r="L329" s="22"/>
      <c r="M329" s="22"/>
      <c r="N329" s="22"/>
      <c r="O329" s="22"/>
      <c r="P329" s="22"/>
      <c r="Q329" s="22"/>
      <c r="R329" s="22"/>
      <c r="S329" s="22"/>
      <c r="T329" s="22"/>
      <c r="U329" s="22"/>
      <c r="V329" s="22"/>
      <c r="W329" s="22"/>
      <c r="X329" s="22"/>
      <c r="Y329" s="22"/>
      <c r="Z329" s="22"/>
    </row>
    <row r="330" spans="1:26" ht="15.75" customHeight="1">
      <c r="A330" s="22"/>
      <c r="B330" s="34"/>
      <c r="C330" s="35"/>
      <c r="D330" s="35"/>
      <c r="E330" s="22"/>
      <c r="F330" s="22"/>
      <c r="G330" s="22"/>
      <c r="H330" s="22"/>
      <c r="I330" s="22"/>
      <c r="J330" s="22"/>
      <c r="K330" s="22"/>
      <c r="L330" s="22"/>
      <c r="M330" s="22"/>
      <c r="N330" s="22"/>
      <c r="O330" s="22"/>
      <c r="P330" s="22"/>
      <c r="Q330" s="22"/>
      <c r="R330" s="22"/>
      <c r="S330" s="22"/>
      <c r="T330" s="22"/>
      <c r="U330" s="22"/>
      <c r="V330" s="22"/>
      <c r="W330" s="22"/>
      <c r="X330" s="22"/>
      <c r="Y330" s="22"/>
      <c r="Z330" s="22"/>
    </row>
    <row r="331" spans="1:26" ht="15.75" customHeight="1">
      <c r="A331" s="22"/>
      <c r="B331" s="34"/>
      <c r="C331" s="35"/>
      <c r="D331" s="35"/>
      <c r="E331" s="22"/>
      <c r="F331" s="22"/>
      <c r="G331" s="22"/>
      <c r="H331" s="22"/>
      <c r="I331" s="22"/>
      <c r="J331" s="22"/>
      <c r="K331" s="22"/>
      <c r="L331" s="22"/>
      <c r="M331" s="22"/>
      <c r="N331" s="22"/>
      <c r="O331" s="22"/>
      <c r="P331" s="22"/>
      <c r="Q331" s="22"/>
      <c r="R331" s="22"/>
      <c r="S331" s="22"/>
      <c r="T331" s="22"/>
      <c r="U331" s="22"/>
      <c r="V331" s="22"/>
      <c r="W331" s="22"/>
      <c r="X331" s="22"/>
      <c r="Y331" s="22"/>
      <c r="Z331" s="22"/>
    </row>
    <row r="332" spans="1:26" ht="15.75" customHeight="1">
      <c r="A332" s="22"/>
      <c r="B332" s="34"/>
      <c r="C332" s="35"/>
      <c r="D332" s="35"/>
      <c r="E332" s="22"/>
      <c r="F332" s="22"/>
      <c r="G332" s="22"/>
      <c r="H332" s="22"/>
      <c r="I332" s="22"/>
      <c r="J332" s="22"/>
      <c r="K332" s="22"/>
      <c r="L332" s="22"/>
      <c r="M332" s="22"/>
      <c r="N332" s="22"/>
      <c r="O332" s="22"/>
      <c r="P332" s="22"/>
      <c r="Q332" s="22"/>
      <c r="R332" s="22"/>
      <c r="S332" s="22"/>
      <c r="T332" s="22"/>
      <c r="U332" s="22"/>
      <c r="V332" s="22"/>
      <c r="W332" s="22"/>
      <c r="X332" s="22"/>
      <c r="Y332" s="22"/>
      <c r="Z332" s="22"/>
    </row>
    <row r="333" spans="1:26" ht="15.75" customHeight="1"/>
    <row r="334" spans="1:26" ht="15.75" customHeight="1"/>
    <row r="335" spans="1:26" ht="15.75" customHeight="1"/>
    <row r="336" spans="1:2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</sheetData>
  <mergeCells count="1">
    <mergeCell ref="A132:C132"/>
  </mergeCells>
  <pageMargins left="0.511811024" right="0.511811024" top="0.78740157499999996" bottom="0.78740157499999996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CC0000"/>
    <outlinePr summaryBelow="0" summaryRight="0"/>
  </sheetPr>
  <dimension ref="A1:I158"/>
  <sheetViews>
    <sheetView topLeftCell="A115" workbookViewId="0">
      <selection activeCell="E137" sqref="E137:F137"/>
    </sheetView>
  </sheetViews>
  <sheetFormatPr defaultColWidth="12.5703125" defaultRowHeight="15" customHeight="1"/>
  <sheetData>
    <row r="1" spans="1:9" ht="12.75">
      <c r="A1" s="153" t="s">
        <v>323</v>
      </c>
      <c r="B1" s="144"/>
      <c r="C1" s="144"/>
      <c r="D1" s="144"/>
      <c r="E1" s="144"/>
      <c r="F1" s="144"/>
      <c r="G1" s="144"/>
      <c r="H1" s="144"/>
      <c r="I1" s="144"/>
    </row>
    <row r="2" spans="1:9" ht="15" customHeight="1">
      <c r="A2" s="37"/>
      <c r="B2" s="37"/>
      <c r="C2" s="37"/>
      <c r="D2" s="37"/>
      <c r="E2" s="37"/>
      <c r="F2" s="37"/>
      <c r="G2" s="37"/>
      <c r="H2" s="37"/>
      <c r="I2" s="37"/>
    </row>
    <row r="3" spans="1:9" ht="12.75">
      <c r="A3" s="117" t="s">
        <v>324</v>
      </c>
      <c r="B3" s="116"/>
      <c r="C3" s="116"/>
      <c r="D3" s="116"/>
      <c r="E3" s="116"/>
      <c r="F3" s="116"/>
      <c r="G3" s="116"/>
      <c r="H3" s="116"/>
      <c r="I3" s="118"/>
    </row>
    <row r="4" spans="1:9" ht="15" customHeight="1">
      <c r="A4" s="38" t="s">
        <v>325</v>
      </c>
      <c r="B4" s="120" t="s">
        <v>326</v>
      </c>
      <c r="C4" s="116"/>
      <c r="D4" s="116"/>
      <c r="E4" s="116"/>
      <c r="F4" s="116"/>
      <c r="G4" s="118"/>
      <c r="H4" s="148"/>
      <c r="I4" s="118"/>
    </row>
    <row r="5" spans="1:9" ht="15" customHeight="1">
      <c r="A5" s="38" t="s">
        <v>327</v>
      </c>
      <c r="B5" s="120" t="s">
        <v>328</v>
      </c>
      <c r="C5" s="116"/>
      <c r="D5" s="116"/>
      <c r="E5" s="116"/>
      <c r="F5" s="116"/>
      <c r="G5" s="118"/>
      <c r="H5" s="136"/>
      <c r="I5" s="118"/>
    </row>
    <row r="6" spans="1:9" ht="15" customHeight="1">
      <c r="A6" s="38" t="s">
        <v>329</v>
      </c>
      <c r="B6" s="120" t="s">
        <v>330</v>
      </c>
      <c r="C6" s="116"/>
      <c r="D6" s="116"/>
      <c r="E6" s="116"/>
      <c r="F6" s="116"/>
      <c r="G6" s="118"/>
      <c r="H6" s="136"/>
      <c r="I6" s="118"/>
    </row>
    <row r="7" spans="1:9" ht="14.25">
      <c r="A7" s="38" t="s">
        <v>331</v>
      </c>
      <c r="B7" s="120" t="s">
        <v>332</v>
      </c>
      <c r="C7" s="116"/>
      <c r="D7" s="116"/>
      <c r="E7" s="116"/>
      <c r="F7" s="116"/>
      <c r="G7" s="118"/>
      <c r="H7" s="132">
        <v>48</v>
      </c>
      <c r="I7" s="118"/>
    </row>
    <row r="8" spans="1:9" ht="15" customHeight="1">
      <c r="A8" s="37"/>
      <c r="B8" s="37"/>
      <c r="C8" s="37"/>
      <c r="D8" s="37"/>
      <c r="E8" s="37"/>
      <c r="F8" s="37"/>
      <c r="G8" s="37"/>
      <c r="H8" s="37"/>
      <c r="I8" s="37"/>
    </row>
    <row r="9" spans="1:9" ht="12.75">
      <c r="A9" s="117" t="s">
        <v>333</v>
      </c>
      <c r="B9" s="116"/>
      <c r="C9" s="116"/>
      <c r="D9" s="116"/>
      <c r="E9" s="116"/>
      <c r="F9" s="116"/>
      <c r="G9" s="116"/>
      <c r="H9" s="116"/>
      <c r="I9" s="118"/>
    </row>
    <row r="10" spans="1:9" ht="14.25">
      <c r="A10" s="133" t="s">
        <v>334</v>
      </c>
      <c r="B10" s="118"/>
      <c r="C10" s="132" t="s">
        <v>335</v>
      </c>
      <c r="D10" s="118"/>
      <c r="E10" s="132" t="s">
        <v>336</v>
      </c>
      <c r="F10" s="116"/>
      <c r="G10" s="116"/>
      <c r="H10" s="116"/>
      <c r="I10" s="118"/>
    </row>
    <row r="11" spans="1:9" ht="14.25">
      <c r="A11" s="151"/>
      <c r="B11" s="118"/>
      <c r="C11" s="132"/>
      <c r="D11" s="118"/>
      <c r="E11" s="150"/>
      <c r="F11" s="116"/>
      <c r="G11" s="116"/>
      <c r="H11" s="116"/>
      <c r="I11" s="118"/>
    </row>
    <row r="12" spans="1:9" ht="14.25">
      <c r="A12" s="151"/>
      <c r="B12" s="118"/>
      <c r="C12" s="132"/>
      <c r="D12" s="118"/>
      <c r="E12" s="150"/>
      <c r="F12" s="116"/>
      <c r="G12" s="116"/>
      <c r="H12" s="116"/>
      <c r="I12" s="118"/>
    </row>
    <row r="13" spans="1:9" ht="14.25">
      <c r="A13" s="151" t="s">
        <v>337</v>
      </c>
      <c r="B13" s="116"/>
      <c r="C13" s="116"/>
      <c r="D13" s="118"/>
      <c r="E13" s="150">
        <f>SUM(E11:I12)</f>
        <v>0</v>
      </c>
      <c r="F13" s="116"/>
      <c r="G13" s="116"/>
      <c r="H13" s="116"/>
      <c r="I13" s="118"/>
    </row>
    <row r="14" spans="1:9" ht="15" customHeight="1">
      <c r="A14" s="37"/>
      <c r="B14" s="37"/>
      <c r="C14" s="37"/>
      <c r="D14" s="37"/>
      <c r="E14" s="37"/>
      <c r="F14" s="37"/>
      <c r="G14" s="37"/>
      <c r="H14" s="37"/>
      <c r="I14" s="37"/>
    </row>
    <row r="15" spans="1:9" ht="12.75">
      <c r="A15" s="117" t="s">
        <v>338</v>
      </c>
      <c r="B15" s="116"/>
      <c r="C15" s="116"/>
      <c r="D15" s="116"/>
      <c r="E15" s="116"/>
      <c r="F15" s="116"/>
      <c r="G15" s="116"/>
      <c r="H15" s="116"/>
      <c r="I15" s="118"/>
    </row>
    <row r="16" spans="1:9" ht="14.25">
      <c r="A16" s="38">
        <v>1</v>
      </c>
      <c r="B16" s="120" t="s">
        <v>339</v>
      </c>
      <c r="C16" s="116"/>
      <c r="D16" s="116"/>
      <c r="E16" s="116"/>
      <c r="F16" s="116"/>
      <c r="G16" s="118"/>
      <c r="H16" s="132"/>
      <c r="I16" s="118"/>
    </row>
    <row r="17" spans="1:9" ht="14.25">
      <c r="A17" s="38">
        <v>2</v>
      </c>
      <c r="B17" s="120" t="s">
        <v>340</v>
      </c>
      <c r="C17" s="116"/>
      <c r="D17" s="116"/>
      <c r="E17" s="116"/>
      <c r="F17" s="116"/>
      <c r="G17" s="118"/>
      <c r="H17" s="147"/>
      <c r="I17" s="118"/>
    </row>
    <row r="18" spans="1:9" ht="15" customHeight="1">
      <c r="A18" s="38">
        <v>3</v>
      </c>
      <c r="B18" s="120" t="s">
        <v>341</v>
      </c>
      <c r="C18" s="116"/>
      <c r="D18" s="116"/>
      <c r="E18" s="116"/>
      <c r="F18" s="116"/>
      <c r="G18" s="118"/>
      <c r="H18" s="152"/>
      <c r="I18" s="118"/>
    </row>
    <row r="19" spans="1:9" ht="14.25">
      <c r="A19" s="38">
        <v>4</v>
      </c>
      <c r="B19" s="120" t="s">
        <v>342</v>
      </c>
      <c r="C19" s="116"/>
      <c r="D19" s="116"/>
      <c r="E19" s="116"/>
      <c r="F19" s="116"/>
      <c r="G19" s="118"/>
      <c r="H19" s="147"/>
      <c r="I19" s="118"/>
    </row>
    <row r="20" spans="1:9" ht="15" customHeight="1">
      <c r="A20" s="38">
        <v>5</v>
      </c>
      <c r="B20" s="120" t="s">
        <v>343</v>
      </c>
      <c r="C20" s="116"/>
      <c r="D20" s="116"/>
      <c r="E20" s="116"/>
      <c r="F20" s="116"/>
      <c r="G20" s="118"/>
      <c r="H20" s="148"/>
      <c r="I20" s="118"/>
    </row>
    <row r="21" spans="1:9" ht="15" customHeight="1">
      <c r="A21" s="38">
        <v>6</v>
      </c>
      <c r="B21" s="120" t="s">
        <v>344</v>
      </c>
      <c r="C21" s="116"/>
      <c r="D21" s="116"/>
      <c r="E21" s="116"/>
      <c r="F21" s="116"/>
      <c r="G21" s="118"/>
      <c r="H21" s="149"/>
      <c r="I21" s="118"/>
    </row>
    <row r="22" spans="1:9" ht="15" customHeight="1">
      <c r="A22" s="38">
        <v>7</v>
      </c>
      <c r="B22" s="146" t="s">
        <v>345</v>
      </c>
      <c r="C22" s="116"/>
      <c r="D22" s="116"/>
      <c r="E22" s="116"/>
      <c r="F22" s="116"/>
      <c r="G22" s="118"/>
      <c r="H22" s="149"/>
      <c r="I22" s="118"/>
    </row>
    <row r="23" spans="1:9" ht="15" customHeight="1">
      <c r="A23" s="136"/>
      <c r="B23" s="116"/>
      <c r="C23" s="116"/>
      <c r="D23" s="116"/>
      <c r="E23" s="116"/>
      <c r="F23" s="116"/>
      <c r="G23" s="116"/>
      <c r="H23" s="116"/>
      <c r="I23" s="116"/>
    </row>
    <row r="24" spans="1:9" ht="12.75">
      <c r="A24" s="117" t="s">
        <v>346</v>
      </c>
      <c r="B24" s="116"/>
      <c r="C24" s="116"/>
      <c r="D24" s="116"/>
      <c r="E24" s="116"/>
      <c r="F24" s="116"/>
      <c r="G24" s="116"/>
      <c r="H24" s="116"/>
      <c r="I24" s="118"/>
    </row>
    <row r="25" spans="1:9" ht="12.75">
      <c r="A25" s="39">
        <v>1</v>
      </c>
      <c r="B25" s="119" t="s">
        <v>347</v>
      </c>
      <c r="C25" s="116"/>
      <c r="D25" s="116"/>
      <c r="E25" s="116"/>
      <c r="F25" s="116"/>
      <c r="G25" s="118"/>
      <c r="H25" s="40" t="s">
        <v>348</v>
      </c>
      <c r="I25" s="40" t="s">
        <v>349</v>
      </c>
    </row>
    <row r="26" spans="1:9" ht="15" customHeight="1">
      <c r="A26" s="39" t="s">
        <v>325</v>
      </c>
      <c r="B26" s="120" t="s">
        <v>350</v>
      </c>
      <c r="C26" s="116"/>
      <c r="D26" s="116"/>
      <c r="E26" s="116"/>
      <c r="F26" s="116"/>
      <c r="G26" s="118"/>
      <c r="H26" s="41"/>
      <c r="I26" s="42">
        <f>H18</f>
        <v>0</v>
      </c>
    </row>
    <row r="27" spans="1:9" ht="15" customHeight="1">
      <c r="A27" s="39" t="s">
        <v>327</v>
      </c>
      <c r="B27" s="120" t="s">
        <v>351</v>
      </c>
      <c r="C27" s="116"/>
      <c r="D27" s="116"/>
      <c r="E27" s="116"/>
      <c r="F27" s="116"/>
      <c r="G27" s="118"/>
      <c r="H27" s="43"/>
      <c r="I27" s="44">
        <v>0</v>
      </c>
    </row>
    <row r="28" spans="1:9" ht="15" customHeight="1">
      <c r="A28" s="39" t="s">
        <v>329</v>
      </c>
      <c r="B28" s="120" t="s">
        <v>352</v>
      </c>
      <c r="C28" s="116"/>
      <c r="D28" s="116"/>
      <c r="E28" s="116"/>
      <c r="F28" s="116"/>
      <c r="G28" s="118"/>
      <c r="H28" s="43"/>
      <c r="I28" s="44">
        <f>H28*I26</f>
        <v>0</v>
      </c>
    </row>
    <row r="29" spans="1:9" ht="15" customHeight="1">
      <c r="A29" s="39" t="s">
        <v>331</v>
      </c>
      <c r="B29" s="120" t="s">
        <v>353</v>
      </c>
      <c r="C29" s="116"/>
      <c r="D29" s="116"/>
      <c r="E29" s="116"/>
      <c r="F29" s="116"/>
      <c r="G29" s="118"/>
      <c r="H29" s="43"/>
      <c r="I29" s="44">
        <v>0</v>
      </c>
    </row>
    <row r="30" spans="1:9" ht="15" customHeight="1">
      <c r="A30" s="39" t="s">
        <v>354</v>
      </c>
      <c r="B30" s="120" t="s">
        <v>355</v>
      </c>
      <c r="C30" s="116"/>
      <c r="D30" s="116"/>
      <c r="E30" s="116"/>
      <c r="F30" s="116"/>
      <c r="G30" s="118"/>
      <c r="H30" s="43"/>
      <c r="I30" s="44">
        <v>0</v>
      </c>
    </row>
    <row r="31" spans="1:9" ht="15" customHeight="1">
      <c r="A31" s="39" t="s">
        <v>356</v>
      </c>
      <c r="B31" s="120" t="s">
        <v>357</v>
      </c>
      <c r="C31" s="116"/>
      <c r="D31" s="116"/>
      <c r="E31" s="116"/>
      <c r="F31" s="116"/>
      <c r="G31" s="118"/>
      <c r="H31" s="43"/>
      <c r="I31" s="44">
        <v>0</v>
      </c>
    </row>
    <row r="32" spans="1:9" ht="12.75">
      <c r="A32" s="117" t="s">
        <v>358</v>
      </c>
      <c r="B32" s="116"/>
      <c r="C32" s="116"/>
      <c r="D32" s="116"/>
      <c r="E32" s="116"/>
      <c r="F32" s="116"/>
      <c r="G32" s="116"/>
      <c r="H32" s="118"/>
      <c r="I32" s="45">
        <f>TRUNC(SUM(I26:I31),2)</f>
        <v>0</v>
      </c>
    </row>
    <row r="33" spans="1:9" ht="15" customHeight="1">
      <c r="A33" s="37"/>
      <c r="B33" s="37"/>
      <c r="C33" s="37"/>
      <c r="D33" s="37"/>
      <c r="E33" s="37"/>
      <c r="F33" s="37"/>
      <c r="G33" s="37"/>
      <c r="H33" s="37"/>
      <c r="I33" s="46"/>
    </row>
    <row r="34" spans="1:9" ht="12.75">
      <c r="A34" s="117" t="s">
        <v>359</v>
      </c>
      <c r="B34" s="116"/>
      <c r="C34" s="116"/>
      <c r="D34" s="116"/>
      <c r="E34" s="116"/>
      <c r="F34" s="116"/>
      <c r="G34" s="116"/>
      <c r="H34" s="116"/>
      <c r="I34" s="118"/>
    </row>
    <row r="35" spans="1:9" ht="12.75">
      <c r="A35" s="117" t="s">
        <v>360</v>
      </c>
      <c r="B35" s="116"/>
      <c r="C35" s="116"/>
      <c r="D35" s="116"/>
      <c r="E35" s="116"/>
      <c r="F35" s="116"/>
      <c r="G35" s="118"/>
      <c r="H35" s="40" t="s">
        <v>348</v>
      </c>
      <c r="I35" s="40" t="s">
        <v>349</v>
      </c>
    </row>
    <row r="36" spans="1:9" ht="15" customHeight="1">
      <c r="A36" s="39" t="s">
        <v>325</v>
      </c>
      <c r="B36" s="122" t="s">
        <v>361</v>
      </c>
      <c r="C36" s="116"/>
      <c r="D36" s="116"/>
      <c r="E36" s="116"/>
      <c r="F36" s="116"/>
      <c r="G36" s="118"/>
      <c r="H36" s="43"/>
      <c r="I36" s="42"/>
    </row>
    <row r="37" spans="1:9" ht="15" customHeight="1">
      <c r="A37" s="39" t="s">
        <v>327</v>
      </c>
      <c r="B37" s="120" t="s">
        <v>362</v>
      </c>
      <c r="C37" s="116"/>
      <c r="D37" s="116"/>
      <c r="E37" s="116"/>
      <c r="F37" s="116"/>
      <c r="G37" s="118"/>
      <c r="H37" s="43"/>
      <c r="I37" s="42"/>
    </row>
    <row r="38" spans="1:9" ht="15" customHeight="1">
      <c r="A38" s="117" t="s">
        <v>363</v>
      </c>
      <c r="B38" s="116"/>
      <c r="C38" s="116"/>
      <c r="D38" s="116"/>
      <c r="E38" s="116"/>
      <c r="F38" s="116"/>
      <c r="G38" s="118"/>
      <c r="H38" s="43"/>
      <c r="I38" s="45">
        <f>TRUNC(SUM(I36:I37),2)</f>
        <v>0</v>
      </c>
    </row>
    <row r="39" spans="1:9">
      <c r="A39" s="115"/>
      <c r="B39" s="116"/>
      <c r="C39" s="116"/>
      <c r="D39" s="116"/>
      <c r="E39" s="116"/>
      <c r="F39" s="116"/>
      <c r="G39" s="116"/>
      <c r="H39" s="116"/>
      <c r="I39" s="116"/>
    </row>
    <row r="40" spans="1:9" ht="12.75">
      <c r="A40" s="117" t="s">
        <v>364</v>
      </c>
      <c r="B40" s="116"/>
      <c r="C40" s="116"/>
      <c r="D40" s="116"/>
      <c r="E40" s="116"/>
      <c r="F40" s="116"/>
      <c r="G40" s="118"/>
      <c r="H40" s="40" t="s">
        <v>348</v>
      </c>
      <c r="I40" s="40" t="s">
        <v>349</v>
      </c>
    </row>
    <row r="41" spans="1:9">
      <c r="A41" s="39" t="s">
        <v>325</v>
      </c>
      <c r="B41" s="120" t="s">
        <v>365</v>
      </c>
      <c r="C41" s="116"/>
      <c r="D41" s="116"/>
      <c r="E41" s="116"/>
      <c r="F41" s="116"/>
      <c r="G41" s="118"/>
      <c r="H41" s="43"/>
      <c r="I41" s="42"/>
    </row>
    <row r="42" spans="1:9">
      <c r="A42" s="39" t="s">
        <v>327</v>
      </c>
      <c r="B42" s="120" t="s">
        <v>366</v>
      </c>
      <c r="C42" s="116"/>
      <c r="D42" s="116"/>
      <c r="E42" s="116"/>
      <c r="F42" s="116"/>
      <c r="G42" s="118"/>
      <c r="H42" s="43"/>
      <c r="I42" s="42"/>
    </row>
    <row r="43" spans="1:9">
      <c r="A43" s="39" t="s">
        <v>329</v>
      </c>
      <c r="B43" s="120" t="s">
        <v>367</v>
      </c>
      <c r="C43" s="116"/>
      <c r="D43" s="116"/>
      <c r="E43" s="116"/>
      <c r="F43" s="116"/>
      <c r="G43" s="118"/>
      <c r="H43" s="43"/>
      <c r="I43" s="42"/>
    </row>
    <row r="44" spans="1:9">
      <c r="A44" s="39" t="s">
        <v>331</v>
      </c>
      <c r="B44" s="120" t="s">
        <v>368</v>
      </c>
      <c r="C44" s="116"/>
      <c r="D44" s="116"/>
      <c r="E44" s="116"/>
      <c r="F44" s="116"/>
      <c r="G44" s="118"/>
      <c r="H44" s="43"/>
      <c r="I44" s="42"/>
    </row>
    <row r="45" spans="1:9">
      <c r="A45" s="39" t="s">
        <v>354</v>
      </c>
      <c r="B45" s="120" t="s">
        <v>369</v>
      </c>
      <c r="C45" s="116"/>
      <c r="D45" s="116"/>
      <c r="E45" s="116"/>
      <c r="F45" s="116"/>
      <c r="G45" s="118"/>
      <c r="H45" s="43"/>
      <c r="I45" s="42"/>
    </row>
    <row r="46" spans="1:9">
      <c r="A46" s="39" t="s">
        <v>356</v>
      </c>
      <c r="B46" s="120" t="s">
        <v>370</v>
      </c>
      <c r="C46" s="116"/>
      <c r="D46" s="116"/>
      <c r="E46" s="116"/>
      <c r="F46" s="116"/>
      <c r="G46" s="118"/>
      <c r="H46" s="43"/>
      <c r="I46" s="42"/>
    </row>
    <row r="47" spans="1:9">
      <c r="A47" s="39" t="s">
        <v>371</v>
      </c>
      <c r="B47" s="120" t="s">
        <v>372</v>
      </c>
      <c r="C47" s="116"/>
      <c r="D47" s="116"/>
      <c r="E47" s="116"/>
      <c r="F47" s="116"/>
      <c r="G47" s="118"/>
      <c r="H47" s="43"/>
      <c r="I47" s="42"/>
    </row>
    <row r="48" spans="1:9">
      <c r="A48" s="39" t="s">
        <v>2</v>
      </c>
      <c r="B48" s="120" t="s">
        <v>373</v>
      </c>
      <c r="C48" s="116"/>
      <c r="D48" s="116"/>
      <c r="E48" s="116"/>
      <c r="F48" s="116"/>
      <c r="G48" s="118"/>
      <c r="H48" s="43"/>
      <c r="I48" s="42"/>
    </row>
    <row r="49" spans="1:9">
      <c r="A49" s="117" t="s">
        <v>374</v>
      </c>
      <c r="B49" s="116"/>
      <c r="C49" s="116"/>
      <c r="D49" s="116"/>
      <c r="E49" s="116"/>
      <c r="F49" s="116"/>
      <c r="G49" s="118"/>
      <c r="H49" s="43"/>
      <c r="I49" s="45">
        <f>TRUNC(SUM(I41:I48),2)</f>
        <v>0</v>
      </c>
    </row>
    <row r="50" spans="1:9">
      <c r="A50" s="131"/>
      <c r="B50" s="116"/>
      <c r="C50" s="116"/>
      <c r="D50" s="116"/>
      <c r="E50" s="116"/>
      <c r="F50" s="116"/>
      <c r="G50" s="116"/>
      <c r="H50" s="116"/>
      <c r="I50" s="116"/>
    </row>
    <row r="51" spans="1:9">
      <c r="A51" s="117" t="s">
        <v>375</v>
      </c>
      <c r="B51" s="116"/>
      <c r="C51" s="116"/>
      <c r="D51" s="116"/>
      <c r="E51" s="116"/>
      <c r="F51" s="116"/>
      <c r="G51" s="118"/>
      <c r="H51" s="43"/>
      <c r="I51" s="40" t="s">
        <v>349</v>
      </c>
    </row>
    <row r="52" spans="1:9">
      <c r="A52" s="39" t="s">
        <v>325</v>
      </c>
      <c r="B52" s="120" t="s">
        <v>376</v>
      </c>
      <c r="C52" s="116"/>
      <c r="D52" s="116"/>
      <c r="E52" s="116"/>
      <c r="F52" s="116"/>
      <c r="G52" s="118"/>
      <c r="H52" s="41"/>
      <c r="I52" s="42"/>
    </row>
    <row r="53" spans="1:9">
      <c r="A53" s="39" t="s">
        <v>327</v>
      </c>
      <c r="B53" s="120" t="s">
        <v>377</v>
      </c>
      <c r="C53" s="116"/>
      <c r="D53" s="116"/>
      <c r="E53" s="116"/>
      <c r="F53" s="116"/>
      <c r="G53" s="118"/>
      <c r="H53" s="41"/>
      <c r="I53" s="42"/>
    </row>
    <row r="54" spans="1:9">
      <c r="A54" s="39" t="s">
        <v>329</v>
      </c>
      <c r="B54" s="120" t="s">
        <v>378</v>
      </c>
      <c r="C54" s="116"/>
      <c r="D54" s="116"/>
      <c r="E54" s="116"/>
      <c r="F54" s="116"/>
      <c r="G54" s="118"/>
      <c r="H54" s="41"/>
      <c r="I54" s="42"/>
    </row>
    <row r="55" spans="1:9">
      <c r="A55" s="39" t="s">
        <v>331</v>
      </c>
      <c r="B55" s="120" t="s">
        <v>379</v>
      </c>
      <c r="C55" s="116"/>
      <c r="D55" s="116"/>
      <c r="E55" s="116"/>
      <c r="F55" s="116"/>
      <c r="G55" s="118"/>
      <c r="H55" s="41"/>
      <c r="I55" s="42"/>
    </row>
    <row r="56" spans="1:9">
      <c r="A56" s="39" t="s">
        <v>354</v>
      </c>
      <c r="B56" s="120" t="s">
        <v>380</v>
      </c>
      <c r="C56" s="116"/>
      <c r="D56" s="116"/>
      <c r="E56" s="116"/>
      <c r="F56" s="116"/>
      <c r="G56" s="118"/>
      <c r="H56" s="41"/>
      <c r="I56" s="42"/>
    </row>
    <row r="57" spans="1:9">
      <c r="A57" s="39" t="s">
        <v>356</v>
      </c>
      <c r="B57" s="120" t="s">
        <v>381</v>
      </c>
      <c r="C57" s="116"/>
      <c r="D57" s="116"/>
      <c r="E57" s="116"/>
      <c r="F57" s="116"/>
      <c r="G57" s="118"/>
      <c r="H57" s="41"/>
      <c r="I57" s="42"/>
    </row>
    <row r="58" spans="1:9" ht="12.75">
      <c r="A58" s="117" t="s">
        <v>382</v>
      </c>
      <c r="B58" s="116"/>
      <c r="C58" s="116"/>
      <c r="D58" s="116"/>
      <c r="E58" s="116"/>
      <c r="F58" s="116"/>
      <c r="G58" s="116"/>
      <c r="H58" s="118"/>
      <c r="I58" s="45">
        <f>SUM(I52:I57)</f>
        <v>0</v>
      </c>
    </row>
    <row r="59" spans="1:9">
      <c r="A59" s="131"/>
      <c r="B59" s="116"/>
      <c r="C59" s="116"/>
      <c r="D59" s="116"/>
      <c r="E59" s="116"/>
      <c r="F59" s="116"/>
      <c r="G59" s="116"/>
      <c r="H59" s="116"/>
      <c r="I59" s="116"/>
    </row>
    <row r="60" spans="1:9" ht="12.75">
      <c r="A60" s="117" t="s">
        <v>383</v>
      </c>
      <c r="B60" s="116"/>
      <c r="C60" s="116"/>
      <c r="D60" s="116"/>
      <c r="E60" s="116"/>
      <c r="F60" s="116"/>
      <c r="G60" s="116"/>
      <c r="H60" s="116"/>
      <c r="I60" s="118"/>
    </row>
    <row r="61" spans="1:9" ht="12.75">
      <c r="A61" s="117" t="s">
        <v>384</v>
      </c>
      <c r="B61" s="116"/>
      <c r="C61" s="116"/>
      <c r="D61" s="116"/>
      <c r="E61" s="116"/>
      <c r="F61" s="116"/>
      <c r="G61" s="116"/>
      <c r="H61" s="118"/>
      <c r="I61" s="40" t="s">
        <v>349</v>
      </c>
    </row>
    <row r="62" spans="1:9">
      <c r="A62" s="39" t="s">
        <v>385</v>
      </c>
      <c r="B62" s="132" t="s">
        <v>386</v>
      </c>
      <c r="C62" s="116"/>
      <c r="D62" s="116"/>
      <c r="E62" s="116"/>
      <c r="F62" s="116"/>
      <c r="G62" s="116"/>
      <c r="H62" s="118"/>
      <c r="I62" s="42"/>
    </row>
    <row r="63" spans="1:9">
      <c r="A63" s="39" t="s">
        <v>387</v>
      </c>
      <c r="B63" s="132" t="s">
        <v>388</v>
      </c>
      <c r="C63" s="116"/>
      <c r="D63" s="116"/>
      <c r="E63" s="116"/>
      <c r="F63" s="116"/>
      <c r="G63" s="116"/>
      <c r="H63" s="118"/>
      <c r="I63" s="42"/>
    </row>
    <row r="64" spans="1:9">
      <c r="A64" s="39" t="s">
        <v>389</v>
      </c>
      <c r="B64" s="132" t="s">
        <v>390</v>
      </c>
      <c r="C64" s="116"/>
      <c r="D64" s="116"/>
      <c r="E64" s="116"/>
      <c r="F64" s="116"/>
      <c r="G64" s="116"/>
      <c r="H64" s="118"/>
      <c r="I64" s="42"/>
    </row>
    <row r="65" spans="1:9" ht="12.75">
      <c r="A65" s="117" t="s">
        <v>391</v>
      </c>
      <c r="B65" s="116"/>
      <c r="C65" s="116"/>
      <c r="D65" s="116"/>
      <c r="E65" s="116"/>
      <c r="F65" s="116"/>
      <c r="G65" s="116"/>
      <c r="H65" s="118"/>
      <c r="I65" s="45">
        <f>TRUNC(SUM(I62:I64),2)</f>
        <v>0</v>
      </c>
    </row>
    <row r="66" spans="1:9">
      <c r="A66" s="115"/>
      <c r="B66" s="116"/>
      <c r="C66" s="116"/>
      <c r="D66" s="116"/>
      <c r="E66" s="116"/>
      <c r="F66" s="116"/>
      <c r="G66" s="116"/>
      <c r="H66" s="116"/>
      <c r="I66" s="116"/>
    </row>
    <row r="67" spans="1:9" ht="12.75">
      <c r="A67" s="117" t="s">
        <v>392</v>
      </c>
      <c r="B67" s="116"/>
      <c r="C67" s="116"/>
      <c r="D67" s="116"/>
      <c r="E67" s="116"/>
      <c r="F67" s="116"/>
      <c r="G67" s="116"/>
      <c r="H67" s="116"/>
      <c r="I67" s="118"/>
    </row>
    <row r="68" spans="1:9" ht="12.75">
      <c r="A68" s="39">
        <v>3</v>
      </c>
      <c r="B68" s="119" t="s">
        <v>393</v>
      </c>
      <c r="C68" s="116"/>
      <c r="D68" s="116"/>
      <c r="E68" s="116"/>
      <c r="F68" s="116"/>
      <c r="G68" s="118"/>
      <c r="H68" s="40" t="s">
        <v>348</v>
      </c>
      <c r="I68" s="40" t="s">
        <v>349</v>
      </c>
    </row>
    <row r="69" spans="1:9">
      <c r="A69" s="39" t="s">
        <v>325</v>
      </c>
      <c r="B69" s="120" t="s">
        <v>394</v>
      </c>
      <c r="C69" s="116"/>
      <c r="D69" s="116"/>
      <c r="E69" s="116"/>
      <c r="F69" s="116"/>
      <c r="G69" s="118"/>
      <c r="H69" s="43"/>
      <c r="I69" s="42"/>
    </row>
    <row r="70" spans="1:9">
      <c r="A70" s="39" t="s">
        <v>327</v>
      </c>
      <c r="B70" s="120" t="s">
        <v>395</v>
      </c>
      <c r="C70" s="116"/>
      <c r="D70" s="116"/>
      <c r="E70" s="116"/>
      <c r="F70" s="116"/>
      <c r="G70" s="118"/>
      <c r="H70" s="43"/>
      <c r="I70" s="42"/>
    </row>
    <row r="71" spans="1:9">
      <c r="A71" s="39" t="s">
        <v>329</v>
      </c>
      <c r="B71" s="120" t="s">
        <v>396</v>
      </c>
      <c r="C71" s="116"/>
      <c r="D71" s="116"/>
      <c r="E71" s="116"/>
      <c r="F71" s="116"/>
      <c r="G71" s="118"/>
      <c r="H71" s="43"/>
      <c r="I71" s="42"/>
    </row>
    <row r="72" spans="1:9">
      <c r="A72" s="39" t="s">
        <v>331</v>
      </c>
      <c r="B72" s="120" t="s">
        <v>397</v>
      </c>
      <c r="C72" s="116"/>
      <c r="D72" s="116"/>
      <c r="E72" s="116"/>
      <c r="F72" s="116"/>
      <c r="G72" s="118"/>
      <c r="H72" s="43"/>
      <c r="I72" s="42"/>
    </row>
    <row r="73" spans="1:9">
      <c r="A73" s="39" t="s">
        <v>354</v>
      </c>
      <c r="B73" s="146" t="s">
        <v>398</v>
      </c>
      <c r="C73" s="116"/>
      <c r="D73" s="116"/>
      <c r="E73" s="116"/>
      <c r="F73" s="116"/>
      <c r="G73" s="118"/>
      <c r="H73" s="43"/>
      <c r="I73" s="42"/>
    </row>
    <row r="74" spans="1:9">
      <c r="A74" s="39" t="s">
        <v>356</v>
      </c>
      <c r="B74" s="120" t="s">
        <v>399</v>
      </c>
      <c r="C74" s="116"/>
      <c r="D74" s="116"/>
      <c r="E74" s="116"/>
      <c r="F74" s="116"/>
      <c r="G74" s="118"/>
      <c r="H74" s="43"/>
      <c r="I74" s="42"/>
    </row>
    <row r="75" spans="1:9">
      <c r="A75" s="117" t="s">
        <v>400</v>
      </c>
      <c r="B75" s="116"/>
      <c r="C75" s="116"/>
      <c r="D75" s="116"/>
      <c r="E75" s="116"/>
      <c r="F75" s="116"/>
      <c r="G75" s="118"/>
      <c r="H75" s="43"/>
      <c r="I75" s="45">
        <f>TRUNC(SUM(I69:I74),2)</f>
        <v>0</v>
      </c>
    </row>
    <row r="76" spans="1:9">
      <c r="A76" s="131"/>
      <c r="B76" s="116"/>
      <c r="C76" s="116"/>
      <c r="D76" s="116"/>
      <c r="E76" s="116"/>
      <c r="F76" s="116"/>
      <c r="G76" s="116"/>
      <c r="H76" s="116"/>
      <c r="I76" s="116"/>
    </row>
    <row r="77" spans="1:9" ht="12.75">
      <c r="A77" s="117" t="s">
        <v>401</v>
      </c>
      <c r="B77" s="116"/>
      <c r="C77" s="116"/>
      <c r="D77" s="116"/>
      <c r="E77" s="116"/>
      <c r="F77" s="116"/>
      <c r="G77" s="116"/>
      <c r="H77" s="116"/>
      <c r="I77" s="118"/>
    </row>
    <row r="78" spans="1:9" ht="12.75">
      <c r="A78" s="117" t="s">
        <v>402</v>
      </c>
      <c r="B78" s="116"/>
      <c r="C78" s="116"/>
      <c r="D78" s="116"/>
      <c r="E78" s="116"/>
      <c r="F78" s="116"/>
      <c r="G78" s="118"/>
      <c r="H78" s="40" t="s">
        <v>348</v>
      </c>
      <c r="I78" s="40" t="s">
        <v>349</v>
      </c>
    </row>
    <row r="79" spans="1:9">
      <c r="A79" s="39" t="s">
        <v>325</v>
      </c>
      <c r="B79" s="120" t="s">
        <v>403</v>
      </c>
      <c r="C79" s="116"/>
      <c r="D79" s="116"/>
      <c r="E79" s="116"/>
      <c r="F79" s="116"/>
      <c r="G79" s="118"/>
      <c r="H79" s="43"/>
      <c r="I79" s="44">
        <f t="shared" ref="I79:I84" si="0">$I$33*H79</f>
        <v>0</v>
      </c>
    </row>
    <row r="80" spans="1:9">
      <c r="A80" s="39" t="s">
        <v>327</v>
      </c>
      <c r="B80" s="120" t="s">
        <v>404</v>
      </c>
      <c r="C80" s="116"/>
      <c r="D80" s="116"/>
      <c r="E80" s="116"/>
      <c r="F80" s="116"/>
      <c r="G80" s="118"/>
      <c r="H80" s="43"/>
      <c r="I80" s="44">
        <f t="shared" si="0"/>
        <v>0</v>
      </c>
    </row>
    <row r="81" spans="1:9">
      <c r="A81" s="39" t="s">
        <v>329</v>
      </c>
      <c r="B81" s="120" t="s">
        <v>405</v>
      </c>
      <c r="C81" s="116"/>
      <c r="D81" s="116"/>
      <c r="E81" s="116"/>
      <c r="F81" s="116"/>
      <c r="G81" s="118"/>
      <c r="H81" s="43"/>
      <c r="I81" s="44">
        <f t="shared" si="0"/>
        <v>0</v>
      </c>
    </row>
    <row r="82" spans="1:9">
      <c r="A82" s="39" t="s">
        <v>331</v>
      </c>
      <c r="B82" s="122" t="s">
        <v>406</v>
      </c>
      <c r="C82" s="116"/>
      <c r="D82" s="116"/>
      <c r="E82" s="116"/>
      <c r="F82" s="116"/>
      <c r="G82" s="118"/>
      <c r="H82" s="43"/>
      <c r="I82" s="44">
        <f t="shared" si="0"/>
        <v>0</v>
      </c>
    </row>
    <row r="83" spans="1:9">
      <c r="A83" s="39" t="s">
        <v>354</v>
      </c>
      <c r="B83" s="120" t="s">
        <v>407</v>
      </c>
      <c r="C83" s="116"/>
      <c r="D83" s="116"/>
      <c r="E83" s="116"/>
      <c r="F83" s="116"/>
      <c r="G83" s="118"/>
      <c r="H83" s="43"/>
      <c r="I83" s="44">
        <f t="shared" si="0"/>
        <v>0</v>
      </c>
    </row>
    <row r="84" spans="1:9">
      <c r="A84" s="39" t="s">
        <v>356</v>
      </c>
      <c r="B84" s="120" t="s">
        <v>408</v>
      </c>
      <c r="C84" s="116"/>
      <c r="D84" s="116"/>
      <c r="E84" s="116"/>
      <c r="F84" s="116"/>
      <c r="G84" s="118"/>
      <c r="H84" s="43"/>
      <c r="I84" s="44">
        <f t="shared" si="0"/>
        <v>0</v>
      </c>
    </row>
    <row r="85" spans="1:9">
      <c r="A85" s="117" t="s">
        <v>409</v>
      </c>
      <c r="B85" s="116"/>
      <c r="C85" s="116"/>
      <c r="D85" s="116"/>
      <c r="E85" s="116"/>
      <c r="F85" s="116"/>
      <c r="G85" s="118"/>
      <c r="H85" s="43"/>
      <c r="I85" s="45">
        <f>TRUNC(SUM(I79:I84),2)</f>
        <v>0</v>
      </c>
    </row>
    <row r="86" spans="1:9">
      <c r="A86" s="115"/>
      <c r="B86" s="116"/>
      <c r="C86" s="116"/>
      <c r="D86" s="116"/>
      <c r="E86" s="116"/>
      <c r="F86" s="116"/>
      <c r="G86" s="116"/>
      <c r="H86" s="116"/>
      <c r="I86" s="116"/>
    </row>
    <row r="87" spans="1:9" ht="12.75">
      <c r="A87" s="117" t="s">
        <v>410</v>
      </c>
      <c r="B87" s="116"/>
      <c r="C87" s="116"/>
      <c r="D87" s="116"/>
      <c r="E87" s="116"/>
      <c r="F87" s="116"/>
      <c r="G87" s="118"/>
      <c r="H87" s="40" t="s">
        <v>348</v>
      </c>
      <c r="I87" s="40" t="s">
        <v>349</v>
      </c>
    </row>
    <row r="88" spans="1:9">
      <c r="A88" s="39" t="s">
        <v>325</v>
      </c>
      <c r="B88" s="120" t="s">
        <v>411</v>
      </c>
      <c r="C88" s="116"/>
      <c r="D88" s="116"/>
      <c r="E88" s="116"/>
      <c r="F88" s="116"/>
      <c r="G88" s="118"/>
      <c r="H88" s="43"/>
      <c r="I88" s="44">
        <f>$I$33*H88</f>
        <v>0</v>
      </c>
    </row>
    <row r="89" spans="1:9">
      <c r="A89" s="117" t="s">
        <v>412</v>
      </c>
      <c r="B89" s="116"/>
      <c r="C89" s="116"/>
      <c r="D89" s="116"/>
      <c r="E89" s="116"/>
      <c r="F89" s="116"/>
      <c r="G89" s="118"/>
      <c r="H89" s="43"/>
      <c r="I89" s="45">
        <f>TRUNC(SUM(I88),2)</f>
        <v>0</v>
      </c>
    </row>
    <row r="90" spans="1:9">
      <c r="A90" s="115"/>
      <c r="B90" s="116"/>
      <c r="C90" s="116"/>
      <c r="D90" s="116"/>
      <c r="E90" s="116"/>
      <c r="F90" s="116"/>
      <c r="G90" s="116"/>
      <c r="H90" s="116"/>
      <c r="I90" s="116"/>
    </row>
    <row r="91" spans="1:9" ht="12.75">
      <c r="A91" s="117" t="s">
        <v>413</v>
      </c>
      <c r="B91" s="116"/>
      <c r="C91" s="116"/>
      <c r="D91" s="116"/>
      <c r="E91" s="116"/>
      <c r="F91" s="116"/>
      <c r="G91" s="116"/>
      <c r="H91" s="116"/>
      <c r="I91" s="118"/>
    </row>
    <row r="92" spans="1:9" ht="12.75">
      <c r="A92" s="117" t="s">
        <v>414</v>
      </c>
      <c r="B92" s="116"/>
      <c r="C92" s="116"/>
      <c r="D92" s="116"/>
      <c r="E92" s="116"/>
      <c r="F92" s="116"/>
      <c r="G92" s="116"/>
      <c r="H92" s="118"/>
      <c r="I92" s="40" t="s">
        <v>349</v>
      </c>
    </row>
    <row r="93" spans="1:9" ht="14.25">
      <c r="A93" s="39" t="s">
        <v>415</v>
      </c>
      <c r="B93" s="132" t="s">
        <v>416</v>
      </c>
      <c r="C93" s="116"/>
      <c r="D93" s="116"/>
      <c r="E93" s="116"/>
      <c r="F93" s="116"/>
      <c r="G93" s="116"/>
      <c r="H93" s="118"/>
      <c r="I93" s="44">
        <f>I85</f>
        <v>0</v>
      </c>
    </row>
    <row r="94" spans="1:9" ht="14.25">
      <c r="A94" s="39" t="s">
        <v>417</v>
      </c>
      <c r="B94" s="132" t="s">
        <v>418</v>
      </c>
      <c r="C94" s="116"/>
      <c r="D94" s="116"/>
      <c r="E94" s="116"/>
      <c r="F94" s="116"/>
      <c r="G94" s="116"/>
      <c r="H94" s="118"/>
      <c r="I94" s="44">
        <f>I89</f>
        <v>0</v>
      </c>
    </row>
    <row r="95" spans="1:9" ht="12.75">
      <c r="A95" s="117" t="s">
        <v>419</v>
      </c>
      <c r="B95" s="116"/>
      <c r="C95" s="116"/>
      <c r="D95" s="116"/>
      <c r="E95" s="116"/>
      <c r="F95" s="116"/>
      <c r="G95" s="116"/>
      <c r="H95" s="118"/>
      <c r="I95" s="45">
        <f>TRUNC(SUM(I93:I94),2)</f>
        <v>0</v>
      </c>
    </row>
    <row r="96" spans="1:9">
      <c r="A96" s="115"/>
      <c r="B96" s="116"/>
      <c r="C96" s="116"/>
      <c r="D96" s="116"/>
      <c r="E96" s="116"/>
      <c r="F96" s="116"/>
      <c r="G96" s="116"/>
      <c r="H96" s="116"/>
      <c r="I96" s="116"/>
    </row>
    <row r="97" spans="1:9" ht="12.75">
      <c r="A97" s="117" t="s">
        <v>420</v>
      </c>
      <c r="B97" s="116"/>
      <c r="C97" s="116"/>
      <c r="D97" s="116"/>
      <c r="E97" s="116"/>
      <c r="F97" s="116"/>
      <c r="G97" s="116"/>
      <c r="H97" s="116"/>
      <c r="I97" s="118"/>
    </row>
    <row r="98" spans="1:9">
      <c r="A98" s="39">
        <v>5</v>
      </c>
      <c r="B98" s="119" t="s">
        <v>421</v>
      </c>
      <c r="C98" s="116"/>
      <c r="D98" s="116"/>
      <c r="E98" s="116"/>
      <c r="F98" s="116"/>
      <c r="G98" s="118"/>
      <c r="H98" s="41"/>
      <c r="I98" s="40" t="s">
        <v>349</v>
      </c>
    </row>
    <row r="99" spans="1:9">
      <c r="A99" s="39" t="s">
        <v>325</v>
      </c>
      <c r="B99" s="120" t="s">
        <v>422</v>
      </c>
      <c r="C99" s="116"/>
      <c r="D99" s="116"/>
      <c r="E99" s="116"/>
      <c r="F99" s="116"/>
      <c r="G99" s="118"/>
      <c r="H99" s="41"/>
      <c r="I99" s="44">
        <v>0</v>
      </c>
    </row>
    <row r="100" spans="1:9" s="154" customFormat="1">
      <c r="A100" s="172" t="s">
        <v>327</v>
      </c>
      <c r="B100" s="173" t="s">
        <v>423</v>
      </c>
      <c r="C100" s="174"/>
      <c r="D100" s="174"/>
      <c r="E100" s="174"/>
      <c r="F100" s="174"/>
      <c r="G100" s="175"/>
      <c r="H100" s="176"/>
      <c r="I100" s="177" t="s">
        <v>517</v>
      </c>
    </row>
    <row r="101" spans="1:9" s="154" customFormat="1">
      <c r="A101" s="172" t="s">
        <v>329</v>
      </c>
      <c r="B101" s="173" t="s">
        <v>424</v>
      </c>
      <c r="C101" s="174"/>
      <c r="D101" s="174"/>
      <c r="E101" s="174"/>
      <c r="F101" s="174"/>
      <c r="G101" s="175"/>
      <c r="H101" s="176"/>
      <c r="I101" s="177" t="s">
        <v>517</v>
      </c>
    </row>
    <row r="102" spans="1:9">
      <c r="A102" s="39" t="s">
        <v>331</v>
      </c>
      <c r="B102" s="120" t="s">
        <v>357</v>
      </c>
      <c r="C102" s="116"/>
      <c r="D102" s="116"/>
      <c r="E102" s="116"/>
      <c r="F102" s="116"/>
      <c r="G102" s="118"/>
      <c r="H102" s="41"/>
      <c r="I102" s="44">
        <v>0</v>
      </c>
    </row>
    <row r="103" spans="1:9" ht="12.75">
      <c r="A103" s="117" t="s">
        <v>425</v>
      </c>
      <c r="B103" s="116"/>
      <c r="C103" s="116"/>
      <c r="D103" s="116"/>
      <c r="E103" s="116"/>
      <c r="F103" s="116"/>
      <c r="G103" s="118"/>
      <c r="H103" s="48">
        <f>SUM(H99:H102)</f>
        <v>0</v>
      </c>
      <c r="I103" s="45">
        <f>TRUNC(SUM(I99:I102),2)</f>
        <v>0</v>
      </c>
    </row>
    <row r="104" spans="1:9">
      <c r="A104" s="115"/>
      <c r="B104" s="116"/>
      <c r="C104" s="116"/>
      <c r="D104" s="116"/>
      <c r="E104" s="116"/>
      <c r="F104" s="116"/>
      <c r="G104" s="116"/>
      <c r="H104" s="116"/>
      <c r="I104" s="116"/>
    </row>
    <row r="105" spans="1:9" ht="12.75">
      <c r="A105" s="117" t="s">
        <v>426</v>
      </c>
      <c r="B105" s="116"/>
      <c r="C105" s="116"/>
      <c r="D105" s="116"/>
      <c r="E105" s="116"/>
      <c r="F105" s="116"/>
      <c r="G105" s="116"/>
      <c r="H105" s="116"/>
      <c r="I105" s="118"/>
    </row>
    <row r="106" spans="1:9" ht="12.75">
      <c r="A106" s="39">
        <v>6</v>
      </c>
      <c r="B106" s="119" t="s">
        <v>427</v>
      </c>
      <c r="C106" s="116"/>
      <c r="D106" s="116"/>
      <c r="E106" s="116"/>
      <c r="F106" s="116"/>
      <c r="G106" s="118"/>
      <c r="H106" s="40" t="s">
        <v>348</v>
      </c>
      <c r="I106" s="40" t="s">
        <v>349</v>
      </c>
    </row>
    <row r="107" spans="1:9">
      <c r="A107" s="39" t="s">
        <v>325</v>
      </c>
      <c r="B107" s="120" t="s">
        <v>428</v>
      </c>
      <c r="C107" s="116"/>
      <c r="D107" s="116"/>
      <c r="E107" s="116"/>
      <c r="F107" s="116"/>
      <c r="G107" s="118"/>
      <c r="H107" s="43"/>
      <c r="I107" s="44">
        <f>TRUNC(H107*I131,2)</f>
        <v>0</v>
      </c>
    </row>
    <row r="108" spans="1:9">
      <c r="A108" s="39" t="s">
        <v>327</v>
      </c>
      <c r="B108" s="120" t="s">
        <v>429</v>
      </c>
      <c r="C108" s="116"/>
      <c r="D108" s="116"/>
      <c r="E108" s="116"/>
      <c r="F108" s="116"/>
      <c r="G108" s="118"/>
      <c r="H108" s="43"/>
      <c r="I108" s="44">
        <f>TRUNC(H108*(I107+I131),2)</f>
        <v>0</v>
      </c>
    </row>
    <row r="109" spans="1:9">
      <c r="A109" s="39" t="s">
        <v>329</v>
      </c>
      <c r="B109" s="121" t="s">
        <v>430</v>
      </c>
      <c r="C109" s="116"/>
      <c r="D109" s="116"/>
      <c r="E109" s="116"/>
      <c r="F109" s="116"/>
      <c r="G109" s="118"/>
      <c r="H109" s="43"/>
      <c r="I109" s="42"/>
    </row>
    <row r="110" spans="1:9">
      <c r="A110" s="39" t="s">
        <v>431</v>
      </c>
      <c r="B110" s="120" t="s">
        <v>432</v>
      </c>
      <c r="C110" s="116"/>
      <c r="D110" s="116"/>
      <c r="E110" s="116"/>
      <c r="F110" s="116"/>
      <c r="G110" s="118"/>
      <c r="H110" s="43"/>
      <c r="I110" s="44">
        <f>H110*I120</f>
        <v>0</v>
      </c>
    </row>
    <row r="111" spans="1:9">
      <c r="A111" s="39" t="s">
        <v>433</v>
      </c>
      <c r="B111" s="120" t="s">
        <v>434</v>
      </c>
      <c r="C111" s="116"/>
      <c r="D111" s="116"/>
      <c r="E111" s="116"/>
      <c r="F111" s="116"/>
      <c r="G111" s="118"/>
      <c r="H111" s="43"/>
      <c r="I111" s="44">
        <f>H111*I120</f>
        <v>0</v>
      </c>
    </row>
    <row r="112" spans="1:9">
      <c r="A112" s="39" t="s">
        <v>435</v>
      </c>
      <c r="B112" s="120" t="s">
        <v>436</v>
      </c>
      <c r="C112" s="116"/>
      <c r="D112" s="116"/>
      <c r="E112" s="116"/>
      <c r="F112" s="116"/>
      <c r="G112" s="118"/>
      <c r="H112" s="43"/>
      <c r="I112" s="44">
        <f>H112*I120</f>
        <v>0</v>
      </c>
    </row>
    <row r="113" spans="1:9" ht="12.75">
      <c r="A113" s="117" t="s">
        <v>437</v>
      </c>
      <c r="B113" s="116"/>
      <c r="C113" s="116"/>
      <c r="D113" s="116"/>
      <c r="E113" s="116"/>
      <c r="F113" s="116"/>
      <c r="G113" s="118"/>
      <c r="H113" s="49">
        <f>SUM(H107:H112)</f>
        <v>0</v>
      </c>
      <c r="I113" s="45">
        <f>TRUNC(SUM(I107:I112),2)</f>
        <v>0</v>
      </c>
    </row>
    <row r="114" spans="1:9">
      <c r="A114" s="37"/>
      <c r="B114" s="136"/>
      <c r="C114" s="116"/>
      <c r="D114" s="116"/>
      <c r="E114" s="116"/>
      <c r="F114" s="116"/>
      <c r="G114" s="116"/>
      <c r="H114" s="116"/>
      <c r="I114" s="116"/>
    </row>
    <row r="115" spans="1:9">
      <c r="A115" s="50" t="s">
        <v>438</v>
      </c>
      <c r="B115" s="143" t="s">
        <v>439</v>
      </c>
      <c r="C115" s="144"/>
      <c r="D115" s="144"/>
      <c r="E115" s="144"/>
      <c r="F115" s="144"/>
      <c r="G115" s="144"/>
      <c r="H115" s="51">
        <f>TRUNC(H110+H111+H112,4)</f>
        <v>0</v>
      </c>
      <c r="I115" s="52"/>
    </row>
    <row r="116" spans="1:9">
      <c r="A116" s="53"/>
      <c r="B116" s="143">
        <v>100</v>
      </c>
      <c r="C116" s="144"/>
      <c r="D116" s="144"/>
      <c r="E116" s="144"/>
      <c r="F116" s="144"/>
      <c r="G116" s="144"/>
      <c r="H116" s="54"/>
      <c r="I116" s="52"/>
    </row>
    <row r="117" spans="1:9">
      <c r="A117" s="53"/>
      <c r="B117" s="55"/>
      <c r="C117" s="55"/>
      <c r="D117" s="55"/>
      <c r="E117" s="55"/>
      <c r="F117" s="55"/>
      <c r="G117" s="55"/>
      <c r="H117" s="54"/>
      <c r="I117" s="52"/>
    </row>
    <row r="118" spans="1:9">
      <c r="A118" s="50" t="s">
        <v>440</v>
      </c>
      <c r="B118" s="143" t="s">
        <v>441</v>
      </c>
      <c r="C118" s="144"/>
      <c r="D118" s="144"/>
      <c r="E118" s="144"/>
      <c r="F118" s="144"/>
      <c r="G118" s="144"/>
      <c r="H118" s="54"/>
      <c r="I118" s="56">
        <f>TRUNC(I131+I107+I108,2)</f>
        <v>0</v>
      </c>
    </row>
    <row r="119" spans="1:9">
      <c r="A119" s="53"/>
      <c r="B119" s="55"/>
      <c r="C119" s="55"/>
      <c r="D119" s="55"/>
      <c r="E119" s="55"/>
      <c r="F119" s="55"/>
      <c r="G119" s="55"/>
      <c r="H119" s="54"/>
      <c r="I119" s="52"/>
    </row>
    <row r="120" spans="1:9">
      <c r="A120" s="50" t="s">
        <v>442</v>
      </c>
      <c r="B120" s="143" t="s">
        <v>443</v>
      </c>
      <c r="C120" s="144"/>
      <c r="D120" s="144"/>
      <c r="E120" s="144"/>
      <c r="F120" s="144"/>
      <c r="G120" s="144"/>
      <c r="H120" s="54"/>
      <c r="I120" s="56">
        <f>TRUNC(I118/(1-H115),2)</f>
        <v>0</v>
      </c>
    </row>
    <row r="121" spans="1:9">
      <c r="A121" s="53"/>
      <c r="B121" s="55"/>
      <c r="C121" s="55"/>
      <c r="D121" s="55"/>
      <c r="E121" s="55"/>
      <c r="F121" s="55"/>
      <c r="G121" s="55"/>
      <c r="H121" s="54"/>
      <c r="I121" s="52"/>
    </row>
    <row r="122" spans="1:9">
      <c r="A122" s="47"/>
      <c r="B122" s="145" t="s">
        <v>444</v>
      </c>
      <c r="C122" s="116"/>
      <c r="D122" s="116"/>
      <c r="E122" s="116"/>
      <c r="F122" s="116"/>
      <c r="G122" s="116"/>
      <c r="H122" s="57"/>
      <c r="I122" s="45">
        <f>TRUNC(I120-I118,2)</f>
        <v>0</v>
      </c>
    </row>
    <row r="123" spans="1:9">
      <c r="A123" s="37"/>
      <c r="B123" s="37"/>
      <c r="C123" s="37"/>
      <c r="D123" s="37"/>
      <c r="E123" s="37"/>
      <c r="F123" s="37"/>
      <c r="G123" s="37"/>
      <c r="H123" s="37"/>
      <c r="I123" s="46"/>
    </row>
    <row r="124" spans="1:9" ht="12.75">
      <c r="A124" s="117" t="s">
        <v>445</v>
      </c>
      <c r="B124" s="116"/>
      <c r="C124" s="116"/>
      <c r="D124" s="116"/>
      <c r="E124" s="116"/>
      <c r="F124" s="116"/>
      <c r="G124" s="116"/>
      <c r="H124" s="116"/>
      <c r="I124" s="118"/>
    </row>
    <row r="125" spans="1:9" ht="12.75">
      <c r="A125" s="117" t="s">
        <v>446</v>
      </c>
      <c r="B125" s="116"/>
      <c r="C125" s="116"/>
      <c r="D125" s="116"/>
      <c r="E125" s="116"/>
      <c r="F125" s="116"/>
      <c r="G125" s="116"/>
      <c r="H125" s="118"/>
      <c r="I125" s="40" t="s">
        <v>349</v>
      </c>
    </row>
    <row r="126" spans="1:9" ht="14.25">
      <c r="A126" s="38" t="s">
        <v>325</v>
      </c>
      <c r="B126" s="120" t="str">
        <f>A24</f>
        <v>MÓDULO 1 - COMPOSIÇÃO DA REMUNERAÇÃO</v>
      </c>
      <c r="C126" s="116"/>
      <c r="D126" s="116"/>
      <c r="E126" s="116"/>
      <c r="F126" s="116"/>
      <c r="G126" s="116"/>
      <c r="H126" s="118"/>
      <c r="I126" s="44">
        <f>I32</f>
        <v>0</v>
      </c>
    </row>
    <row r="127" spans="1:9" ht="14.25">
      <c r="A127" s="38" t="s">
        <v>327</v>
      </c>
      <c r="B127" s="120" t="str">
        <f>A34</f>
        <v>MÓDULO 2 – ENCARGOS E BENEFÍCIOS ANUAIS, MENSAIS E DIÁRIOS</v>
      </c>
      <c r="C127" s="116"/>
      <c r="D127" s="116"/>
      <c r="E127" s="116"/>
      <c r="F127" s="116"/>
      <c r="G127" s="116"/>
      <c r="H127" s="118"/>
      <c r="I127" s="44">
        <f>I65</f>
        <v>0</v>
      </c>
    </row>
    <row r="128" spans="1:9" ht="14.25">
      <c r="A128" s="38" t="s">
        <v>329</v>
      </c>
      <c r="B128" s="120" t="str">
        <f>A67</f>
        <v>MÓDULO 3 – PROVISÃO PARA RESCISÃO</v>
      </c>
      <c r="C128" s="116"/>
      <c r="D128" s="116"/>
      <c r="E128" s="116"/>
      <c r="F128" s="116"/>
      <c r="G128" s="116"/>
      <c r="H128" s="118"/>
      <c r="I128" s="44">
        <f>I75</f>
        <v>0</v>
      </c>
    </row>
    <row r="129" spans="1:9" ht="14.25">
      <c r="A129" s="38" t="s">
        <v>331</v>
      </c>
      <c r="B129" s="120" t="str">
        <f>A77</f>
        <v>MÓDULO 4 – CUSTO DE REPOSIÇÃO DO PROFISSIONAL AUSENTE</v>
      </c>
      <c r="C129" s="116"/>
      <c r="D129" s="116"/>
      <c r="E129" s="116"/>
      <c r="F129" s="116"/>
      <c r="G129" s="116"/>
      <c r="H129" s="118"/>
      <c r="I129" s="44">
        <f>I95</f>
        <v>0</v>
      </c>
    </row>
    <row r="130" spans="1:9" ht="14.25">
      <c r="A130" s="38" t="s">
        <v>354</v>
      </c>
      <c r="B130" s="120" t="str">
        <f>A97</f>
        <v>MÓDULO 5 – INSUMOS DIVERSOS</v>
      </c>
      <c r="C130" s="116"/>
      <c r="D130" s="116"/>
      <c r="E130" s="116"/>
      <c r="F130" s="116"/>
      <c r="G130" s="116"/>
      <c r="H130" s="118"/>
      <c r="I130" s="44">
        <f>I103</f>
        <v>0</v>
      </c>
    </row>
    <row r="131" spans="1:9">
      <c r="A131" s="58"/>
      <c r="B131" s="119" t="s">
        <v>447</v>
      </c>
      <c r="C131" s="116"/>
      <c r="D131" s="116"/>
      <c r="E131" s="116"/>
      <c r="F131" s="116"/>
      <c r="G131" s="116"/>
      <c r="H131" s="118"/>
      <c r="I131" s="45">
        <f>TRUNC(SUM(I126:I130),2)</f>
        <v>0</v>
      </c>
    </row>
    <row r="132" spans="1:9" ht="14.25">
      <c r="A132" s="38" t="s">
        <v>356</v>
      </c>
      <c r="B132" s="120" t="str">
        <f>A105</f>
        <v>MÓDULO 6 – CUSTOS INDIRETOS, TRIBUTOS E LUCRO</v>
      </c>
      <c r="C132" s="116"/>
      <c r="D132" s="116"/>
      <c r="E132" s="116"/>
      <c r="F132" s="116"/>
      <c r="G132" s="116"/>
      <c r="H132" s="118"/>
      <c r="I132" s="44">
        <f>I113</f>
        <v>0</v>
      </c>
    </row>
    <row r="133" spans="1:9" ht="12.75">
      <c r="A133" s="117" t="s">
        <v>448</v>
      </c>
      <c r="B133" s="116"/>
      <c r="C133" s="116"/>
      <c r="D133" s="116"/>
      <c r="E133" s="116"/>
      <c r="F133" s="116"/>
      <c r="G133" s="116"/>
      <c r="H133" s="118"/>
      <c r="I133" s="45">
        <f>TRUNC(SUM(I131:I132),2)</f>
        <v>0</v>
      </c>
    </row>
    <row r="134" spans="1:9">
      <c r="A134" s="55"/>
      <c r="B134" s="55"/>
      <c r="C134" s="55"/>
      <c r="D134" s="55"/>
      <c r="E134" s="55"/>
      <c r="F134" s="55"/>
      <c r="G134" s="55"/>
      <c r="H134" s="55"/>
      <c r="I134" s="59"/>
    </row>
    <row r="135" spans="1:9">
      <c r="A135" s="60"/>
      <c r="B135" s="129" t="s">
        <v>449</v>
      </c>
      <c r="C135" s="124"/>
      <c r="D135" s="124"/>
      <c r="E135" s="124"/>
      <c r="F135" s="124"/>
      <c r="G135" s="124"/>
      <c r="H135" s="60"/>
      <c r="I135" s="60"/>
    </row>
    <row r="136" spans="1:9" ht="51">
      <c r="A136" s="141" t="s">
        <v>450</v>
      </c>
      <c r="B136" s="127"/>
      <c r="C136" s="142" t="s">
        <v>451</v>
      </c>
      <c r="D136" s="127"/>
      <c r="E136" s="142" t="s">
        <v>452</v>
      </c>
      <c r="F136" s="127"/>
      <c r="G136" s="62" t="s">
        <v>453</v>
      </c>
      <c r="H136" s="62" t="s">
        <v>454</v>
      </c>
      <c r="I136" s="63" t="s">
        <v>349</v>
      </c>
    </row>
    <row r="137" spans="1:9">
      <c r="A137" s="133" t="s">
        <v>455</v>
      </c>
      <c r="B137" s="134"/>
      <c r="C137" s="139">
        <f>I133</f>
        <v>0</v>
      </c>
      <c r="D137" s="134"/>
      <c r="E137" s="140">
        <v>1</v>
      </c>
      <c r="F137" s="134"/>
      <c r="G137" s="64">
        <f>E137*C137</f>
        <v>0</v>
      </c>
      <c r="H137" s="65"/>
      <c r="I137" s="66">
        <f>H137*G137</f>
        <v>0</v>
      </c>
    </row>
    <row r="138" spans="1:9">
      <c r="A138" s="133" t="s">
        <v>456</v>
      </c>
      <c r="B138" s="134"/>
      <c r="C138" s="135" t="s">
        <v>457</v>
      </c>
      <c r="D138" s="134"/>
      <c r="E138" s="136"/>
      <c r="F138" s="134"/>
      <c r="G138" s="67" t="s">
        <v>457</v>
      </c>
      <c r="H138" s="65"/>
      <c r="I138" s="66">
        <v>0</v>
      </c>
    </row>
    <row r="139" spans="1:9">
      <c r="A139" s="133" t="s">
        <v>458</v>
      </c>
      <c r="B139" s="134"/>
      <c r="C139" s="135" t="s">
        <v>457</v>
      </c>
      <c r="D139" s="134"/>
      <c r="E139" s="136"/>
      <c r="F139" s="134"/>
      <c r="G139" s="67" t="s">
        <v>457</v>
      </c>
      <c r="H139" s="65"/>
      <c r="I139" s="66">
        <v>0</v>
      </c>
    </row>
    <row r="140" spans="1:9">
      <c r="A140" s="133" t="s">
        <v>459</v>
      </c>
      <c r="B140" s="134"/>
      <c r="C140" s="135" t="s">
        <v>457</v>
      </c>
      <c r="D140" s="134"/>
      <c r="E140" s="136"/>
      <c r="F140" s="134"/>
      <c r="G140" s="67" t="s">
        <v>457</v>
      </c>
      <c r="H140" s="65"/>
      <c r="I140" s="66">
        <v>0</v>
      </c>
    </row>
    <row r="141" spans="1:9">
      <c r="A141" s="115"/>
      <c r="B141" s="134"/>
      <c r="C141" s="136"/>
      <c r="D141" s="134"/>
      <c r="E141" s="136"/>
      <c r="F141" s="134"/>
      <c r="G141" s="65"/>
      <c r="H141" s="65"/>
      <c r="I141" s="68"/>
    </row>
    <row r="142" spans="1:9">
      <c r="A142" s="137"/>
      <c r="B142" s="127"/>
      <c r="C142" s="126"/>
      <c r="D142" s="127"/>
      <c r="E142" s="126"/>
      <c r="F142" s="127"/>
      <c r="G142" s="69"/>
      <c r="H142" s="69"/>
      <c r="I142" s="70"/>
    </row>
    <row r="143" spans="1:9" ht="12.75">
      <c r="A143" s="128" t="s">
        <v>460</v>
      </c>
      <c r="B143" s="124"/>
      <c r="C143" s="124"/>
      <c r="D143" s="124"/>
      <c r="E143" s="124"/>
      <c r="F143" s="124"/>
      <c r="G143" s="124"/>
      <c r="H143" s="125"/>
      <c r="I143" s="71">
        <f>SUM(I137:I142)</f>
        <v>0</v>
      </c>
    </row>
    <row r="144" spans="1:9">
      <c r="A144" s="55"/>
      <c r="B144" s="55"/>
      <c r="C144" s="55"/>
      <c r="D144" s="55"/>
      <c r="E144" s="55"/>
      <c r="F144" s="55"/>
      <c r="G144" s="55"/>
      <c r="H144" s="55"/>
      <c r="I144" s="55"/>
    </row>
    <row r="145" spans="1:9">
      <c r="A145" s="61" t="s">
        <v>461</v>
      </c>
      <c r="B145" s="129" t="s">
        <v>462</v>
      </c>
      <c r="C145" s="124"/>
      <c r="D145" s="124"/>
      <c r="E145" s="124"/>
      <c r="F145" s="124"/>
      <c r="G145" s="124"/>
      <c r="H145" s="60"/>
      <c r="I145" s="60"/>
    </row>
    <row r="146" spans="1:9" ht="12.75">
      <c r="A146" s="128" t="s">
        <v>463</v>
      </c>
      <c r="B146" s="124"/>
      <c r="C146" s="124"/>
      <c r="D146" s="124"/>
      <c r="E146" s="124"/>
      <c r="F146" s="124"/>
      <c r="G146" s="124"/>
      <c r="H146" s="124"/>
      <c r="I146" s="127"/>
    </row>
    <row r="147" spans="1:9">
      <c r="A147" s="72"/>
      <c r="B147" s="130" t="s">
        <v>464</v>
      </c>
      <c r="C147" s="124"/>
      <c r="D147" s="124"/>
      <c r="E147" s="124"/>
      <c r="F147" s="124"/>
      <c r="G147" s="124"/>
      <c r="H147" s="127"/>
      <c r="I147" s="63" t="s">
        <v>349</v>
      </c>
    </row>
    <row r="148" spans="1:9" ht="14.25">
      <c r="A148" s="73" t="s">
        <v>325</v>
      </c>
      <c r="B148" s="120" t="s">
        <v>465</v>
      </c>
      <c r="C148" s="116"/>
      <c r="D148" s="116"/>
      <c r="E148" s="116"/>
      <c r="F148" s="116"/>
      <c r="G148" s="116"/>
      <c r="H148" s="118"/>
      <c r="I148" s="66">
        <f>I133</f>
        <v>0</v>
      </c>
    </row>
    <row r="149" spans="1:9" ht="14.25">
      <c r="A149" s="73" t="s">
        <v>327</v>
      </c>
      <c r="B149" s="120" t="s">
        <v>466</v>
      </c>
      <c r="C149" s="116"/>
      <c r="D149" s="116"/>
      <c r="E149" s="116"/>
      <c r="F149" s="116"/>
      <c r="G149" s="116"/>
      <c r="H149" s="118"/>
      <c r="I149" s="66">
        <f>I143</f>
        <v>0</v>
      </c>
    </row>
    <row r="150" spans="1:9" ht="14.25">
      <c r="A150" s="74" t="s">
        <v>329</v>
      </c>
      <c r="B150" s="138" t="s">
        <v>467</v>
      </c>
      <c r="C150" s="124"/>
      <c r="D150" s="124"/>
      <c r="E150" s="124"/>
      <c r="F150" s="124"/>
      <c r="G150" s="124"/>
      <c r="H150" s="125"/>
      <c r="I150" s="75">
        <f>I149*12</f>
        <v>0</v>
      </c>
    </row>
    <row r="151" spans="1:9" ht="14.25">
      <c r="A151" s="123" t="s">
        <v>3</v>
      </c>
      <c r="B151" s="124"/>
      <c r="C151" s="124"/>
      <c r="D151" s="124"/>
      <c r="E151" s="124"/>
      <c r="F151" s="124"/>
      <c r="G151" s="124"/>
      <c r="H151" s="125"/>
      <c r="I151" s="71">
        <f>I150</f>
        <v>0</v>
      </c>
    </row>
    <row r="152" spans="1:9">
      <c r="A152" s="76" t="s">
        <v>468</v>
      </c>
      <c r="B152" s="77" t="s">
        <v>469</v>
      </c>
      <c r="C152" s="55"/>
      <c r="D152" s="55"/>
      <c r="E152" s="55"/>
      <c r="F152" s="55"/>
      <c r="G152" s="55"/>
      <c r="H152" s="55"/>
      <c r="I152" s="55"/>
    </row>
    <row r="153" spans="1:9">
      <c r="A153" s="55"/>
      <c r="B153" s="55"/>
      <c r="C153" s="55"/>
      <c r="D153" s="55"/>
      <c r="E153" s="55"/>
      <c r="F153" s="55"/>
      <c r="G153" s="55"/>
      <c r="H153" s="55"/>
      <c r="I153" s="55"/>
    </row>
    <row r="154" spans="1:9">
      <c r="A154" s="55"/>
      <c r="B154" s="55"/>
      <c r="C154" s="55"/>
      <c r="D154" s="55"/>
      <c r="E154" s="55"/>
      <c r="F154" s="55"/>
      <c r="G154" s="55"/>
      <c r="H154" s="55"/>
      <c r="I154" s="55"/>
    </row>
    <row r="155" spans="1:9">
      <c r="A155" s="36" t="s">
        <v>470</v>
      </c>
      <c r="B155" s="78" t="e">
        <f>I133/I126</f>
        <v>#DIV/0!</v>
      </c>
      <c r="C155" s="55"/>
      <c r="D155" s="55"/>
      <c r="E155" s="55"/>
      <c r="F155" s="55"/>
      <c r="G155" s="55"/>
      <c r="H155" s="55"/>
      <c r="I155" s="55"/>
    </row>
    <row r="156" spans="1:9">
      <c r="A156" s="79"/>
      <c r="B156" s="55"/>
      <c r="C156" s="55"/>
      <c r="D156" s="55"/>
      <c r="E156" s="80"/>
      <c r="F156" s="55"/>
      <c r="G156" s="55"/>
      <c r="H156" s="55"/>
      <c r="I156" s="55"/>
    </row>
    <row r="157" spans="1:9">
      <c r="A157" s="36" t="s">
        <v>471</v>
      </c>
      <c r="B157" s="55"/>
      <c r="C157" s="81">
        <f>I149</f>
        <v>0</v>
      </c>
      <c r="D157" s="55"/>
      <c r="E157" s="55"/>
      <c r="F157" s="55"/>
      <c r="G157" s="55"/>
      <c r="H157" s="55"/>
      <c r="I157" s="55"/>
    </row>
    <row r="158" spans="1:9">
      <c r="A158" s="36" t="s">
        <v>472</v>
      </c>
      <c r="B158" s="55"/>
      <c r="C158" s="81">
        <f>I151</f>
        <v>0</v>
      </c>
      <c r="D158" s="55"/>
      <c r="E158" s="55"/>
      <c r="F158" s="55"/>
      <c r="G158" s="55"/>
      <c r="H158" s="55"/>
      <c r="I158" s="55"/>
    </row>
  </sheetData>
  <mergeCells count="173">
    <mergeCell ref="B37:G37"/>
    <mergeCell ref="A9:I9"/>
    <mergeCell ref="A10:B10"/>
    <mergeCell ref="C10:D10"/>
    <mergeCell ref="E10:I10"/>
    <mergeCell ref="A11:B11"/>
    <mergeCell ref="C11:D11"/>
    <mergeCell ref="E11:I11"/>
    <mergeCell ref="A12:B12"/>
    <mergeCell ref="C12:D12"/>
    <mergeCell ref="A1:I1"/>
    <mergeCell ref="A3:I3"/>
    <mergeCell ref="B4:G4"/>
    <mergeCell ref="H4:I4"/>
    <mergeCell ref="B5:G5"/>
    <mergeCell ref="H5:I5"/>
    <mergeCell ref="H6:I6"/>
    <mergeCell ref="B6:G6"/>
    <mergeCell ref="B7:G7"/>
    <mergeCell ref="H7:I7"/>
    <mergeCell ref="E12:I12"/>
    <mergeCell ref="A13:D13"/>
    <mergeCell ref="E13:I13"/>
    <mergeCell ref="A15:I15"/>
    <mergeCell ref="B16:G16"/>
    <mergeCell ref="H16:I16"/>
    <mergeCell ref="B17:G17"/>
    <mergeCell ref="H17:I17"/>
    <mergeCell ref="H18:I18"/>
    <mergeCell ref="B18:G18"/>
    <mergeCell ref="B19:G19"/>
    <mergeCell ref="H19:I19"/>
    <mergeCell ref="B20:G20"/>
    <mergeCell ref="H20:I20"/>
    <mergeCell ref="B21:G21"/>
    <mergeCell ref="H21:I21"/>
    <mergeCell ref="B22:G22"/>
    <mergeCell ref="H22:I22"/>
    <mergeCell ref="A23:I23"/>
    <mergeCell ref="B79:G79"/>
    <mergeCell ref="B80:G80"/>
    <mergeCell ref="A24:I24"/>
    <mergeCell ref="B25:G25"/>
    <mergeCell ref="B26:G26"/>
    <mergeCell ref="B27:G27"/>
    <mergeCell ref="B43:G43"/>
    <mergeCell ref="B44:G44"/>
    <mergeCell ref="B45:G45"/>
    <mergeCell ref="B46:G46"/>
    <mergeCell ref="B47:G47"/>
    <mergeCell ref="A38:G38"/>
    <mergeCell ref="A39:I39"/>
    <mergeCell ref="A40:G40"/>
    <mergeCell ref="B41:G41"/>
    <mergeCell ref="B42:G42"/>
    <mergeCell ref="B28:G28"/>
    <mergeCell ref="B29:G29"/>
    <mergeCell ref="B30:G30"/>
    <mergeCell ref="B31:G31"/>
    <mergeCell ref="A32:H32"/>
    <mergeCell ref="A34:I34"/>
    <mergeCell ref="A35:G35"/>
    <mergeCell ref="B36:G36"/>
    <mergeCell ref="A113:G113"/>
    <mergeCell ref="B114:I114"/>
    <mergeCell ref="B48:G48"/>
    <mergeCell ref="A49:G49"/>
    <mergeCell ref="A92:H92"/>
    <mergeCell ref="B93:H93"/>
    <mergeCell ref="B94:H94"/>
    <mergeCell ref="A95:H95"/>
    <mergeCell ref="A96:I96"/>
    <mergeCell ref="A97:I97"/>
    <mergeCell ref="B98:G98"/>
    <mergeCell ref="A66:I66"/>
    <mergeCell ref="A67:I67"/>
    <mergeCell ref="B68:G68"/>
    <mergeCell ref="B69:G69"/>
    <mergeCell ref="B70:G70"/>
    <mergeCell ref="B71:G71"/>
    <mergeCell ref="B72:G72"/>
    <mergeCell ref="B73:G73"/>
    <mergeCell ref="B74:G74"/>
    <mergeCell ref="A75:G75"/>
    <mergeCell ref="A76:I76"/>
    <mergeCell ref="A77:I77"/>
    <mergeCell ref="A78:G78"/>
    <mergeCell ref="B115:G115"/>
    <mergeCell ref="B116:G116"/>
    <mergeCell ref="B118:G118"/>
    <mergeCell ref="B120:G120"/>
    <mergeCell ref="B122:G122"/>
    <mergeCell ref="A124:I124"/>
    <mergeCell ref="A125:H125"/>
    <mergeCell ref="B126:H126"/>
    <mergeCell ref="B127:H127"/>
    <mergeCell ref="B128:H128"/>
    <mergeCell ref="B129:H129"/>
    <mergeCell ref="B130:H130"/>
    <mergeCell ref="B131:H131"/>
    <mergeCell ref="B132:H132"/>
    <mergeCell ref="A133:H133"/>
    <mergeCell ref="B135:G135"/>
    <mergeCell ref="A136:B136"/>
    <mergeCell ref="C136:D136"/>
    <mergeCell ref="E136:F136"/>
    <mergeCell ref="C139:D139"/>
    <mergeCell ref="E139:F139"/>
    <mergeCell ref="A137:B137"/>
    <mergeCell ref="C137:D137"/>
    <mergeCell ref="E137:F137"/>
    <mergeCell ref="A138:B138"/>
    <mergeCell ref="C138:D138"/>
    <mergeCell ref="E138:F138"/>
    <mergeCell ref="A139:B139"/>
    <mergeCell ref="A140:B140"/>
    <mergeCell ref="C140:D140"/>
    <mergeCell ref="E140:F140"/>
    <mergeCell ref="A141:B141"/>
    <mergeCell ref="C141:D141"/>
    <mergeCell ref="E141:F141"/>
    <mergeCell ref="A142:B142"/>
    <mergeCell ref="B149:H149"/>
    <mergeCell ref="B150:H150"/>
    <mergeCell ref="A151:H151"/>
    <mergeCell ref="C142:D142"/>
    <mergeCell ref="E142:F142"/>
    <mergeCell ref="A143:H143"/>
    <mergeCell ref="B145:G145"/>
    <mergeCell ref="A146:I146"/>
    <mergeCell ref="B147:H147"/>
    <mergeCell ref="B148:H148"/>
    <mergeCell ref="A50:I50"/>
    <mergeCell ref="A51:G51"/>
    <mergeCell ref="B52:G52"/>
    <mergeCell ref="B53:G53"/>
    <mergeCell ref="B54:G54"/>
    <mergeCell ref="B55:G55"/>
    <mergeCell ref="B56:G56"/>
    <mergeCell ref="B57:G57"/>
    <mergeCell ref="A58:H58"/>
    <mergeCell ref="A59:I59"/>
    <mergeCell ref="A60:I60"/>
    <mergeCell ref="A61:H61"/>
    <mergeCell ref="B62:H62"/>
    <mergeCell ref="B63:H63"/>
    <mergeCell ref="B64:H64"/>
    <mergeCell ref="A65:H65"/>
    <mergeCell ref="B81:G81"/>
    <mergeCell ref="B82:G82"/>
    <mergeCell ref="B83:G83"/>
    <mergeCell ref="B84:G84"/>
    <mergeCell ref="A85:G85"/>
    <mergeCell ref="A86:I86"/>
    <mergeCell ref="A87:G87"/>
    <mergeCell ref="B88:G88"/>
    <mergeCell ref="A89:G89"/>
    <mergeCell ref="A90:I90"/>
    <mergeCell ref="A91:I91"/>
    <mergeCell ref="B106:G106"/>
    <mergeCell ref="B107:G107"/>
    <mergeCell ref="B108:G108"/>
    <mergeCell ref="B109:G109"/>
    <mergeCell ref="B110:G110"/>
    <mergeCell ref="B111:G111"/>
    <mergeCell ref="B112:G112"/>
    <mergeCell ref="B99:G99"/>
    <mergeCell ref="B100:G100"/>
    <mergeCell ref="B101:G101"/>
    <mergeCell ref="B102:G102"/>
    <mergeCell ref="A103:G103"/>
    <mergeCell ref="A104:I104"/>
    <mergeCell ref="A105:I10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1.A - MODELO PLAN. ORÇAMENTARIA</vt:lpstr>
      <vt:lpstr>2.B - MODELO PLAN. ORÇ. INSUMOS</vt:lpstr>
      <vt:lpstr>2.C - MODELO PLAN. ORÇ. EQUIPAM</vt:lpstr>
      <vt:lpstr>3.A - FORMAÇÃO REMUNERAÇÃO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Hage</dc:creator>
  <cp:lastModifiedBy>Victor Matheus de Miranda Hage</cp:lastModifiedBy>
  <dcterms:created xsi:type="dcterms:W3CDTF">2025-01-09T21:43:42Z</dcterms:created>
  <dcterms:modified xsi:type="dcterms:W3CDTF">2025-01-10T19:51:23Z</dcterms:modified>
</cp:coreProperties>
</file>